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-120" yWindow="-120" windowWidth="29040" windowHeight="176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5" l="1"/>
  <c r="F25" i="4" l="1"/>
  <c r="E25" i="4"/>
  <c r="E20" i="4"/>
  <c r="F20" i="4" s="1"/>
  <c r="E19" i="4"/>
  <c r="F19" i="4"/>
  <c r="F5" i="4"/>
  <c r="F60" i="4"/>
  <c r="F63" i="4"/>
  <c r="E64" i="4"/>
  <c r="F64" i="4" s="1"/>
  <c r="E63" i="4"/>
  <c r="E61" i="4"/>
  <c r="F61" i="4" s="1"/>
  <c r="E60" i="4"/>
  <c r="E21" i="4"/>
  <c r="F21" i="4" s="1"/>
  <c r="E18" i="4"/>
  <c r="F18" i="4" s="1"/>
  <c r="E4" i="4"/>
  <c r="F4" i="4" s="1"/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<sst xmlns="http://schemas.openxmlformats.org/spreadsheetml/2006/main" count="1749" uniqueCount="211">
  <si>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</si>
  <si>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</si>
  <si>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</si>
  <si>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</si>
  <si>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</si>
  <si>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</si>
  <si>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</si>
  <si>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</si>
  <si>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</si>
  <si>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</si>
  <si>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</si>
  <si>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</si>
  <si>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</si>
  <si>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</si>
  <si>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</si>
  <si>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</si>
  <si>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</si>
  <si>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</si>
  <si>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</si>
  <si>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</si>
  <si>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</si>
  <si>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</si>
  <si>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</si>
  <si>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</si>
  <si>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</si>
  <si>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</si>
  <si>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</si>
  <si>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</si>
  <si>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</si>
  <si>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</si>
  <si>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</si>
  <si>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</si>
  <si>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</si>
  <si>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</si>
  <si>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</si>
  <si>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</si>
  <si>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</si>
  <si>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</si>
  <si>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</si>
  <si>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</si>
  <si>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</si>
  <si>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</si>
  <si>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</si>
  <si>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</si>
  <si>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</si>
  <si>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</si>
  <si>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</si>
  <si>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</si>
  <si>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</si>
  <si>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</si>
  <si>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</si>
  <si>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</si>
  <si>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</si>
  <si>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</si>
  <si>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</si>
  <si>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</si>
  <si>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</si>
  <si>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</si>
  <si>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</si>
  <si>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</si>
  <si>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</si>
  <si>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</si>
  <si>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</si>
  <si>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</si>
  <si>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</si>
  <si>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</si>
  <si>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</si>
  <si>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</si>
  <si>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</si>
  <si>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</si>
  <si>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</si>
  <si>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</si>
  <si>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</si>
  <si>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</si>
  <si>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</si>
  <si>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</si>
  <si>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</si>
  <si>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</si>
  <si>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</si>
  <si>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</si>
  <si>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</si>
  <si>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</si>
  <si>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</si>
  <si>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</si>
  <si>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</si>
  <si>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</si>
  <si>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</si>
  <si>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</si>
  <si>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</si>
  <si>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</si>
  <si>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</si>
  <si>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</si>
  <si>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</si>
  <si>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</si>
  <si>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</si>
  <si>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</si>
  <si>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</si>
  <si>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</si>
  <si>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</si>
  <si>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</si>
  <si>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</si>
  <si>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</si>
  <si>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</si>
  <si>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</si>
  <si>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</si>
  <si>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</si>
  <si>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</si>
  <si>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</si>
  <si>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</si>
  <si>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</si>
  <si>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</si>
  <si>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</si>
  <si>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</si>
  <si>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</si>
  <si>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</si>
  <si>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</si>
  <si>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</si>
  <si>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</si>
  <si>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</si>
  <si>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</si>
  <si>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</si>
  <si>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</si>
  <si>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</si>
  <si>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</si>
  <si>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</si>
  <si>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</si>
  <si>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</si>
  <si>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</si>
  <si>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</si>
  <si>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</si>
  <si>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</si>
  <si>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</si>
  <si>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</si>
  <si>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</si>
  <si>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</si>
  <si>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</si>
  <si>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</si>
  <si>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</si>
  <si>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</si>
  <si>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</si>
  <si>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</si>
  <si>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</si>
  <si>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</si>
  <si>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</si>
  <si>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</si>
  <si>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</si>
  <si>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</si>
  <si>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</si>
  <si>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</si>
  <si>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</si>
  <si>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</si>
  <si>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</si>
  <si>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</si>
  <si>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</si>
  <si>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</si>
  <si>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</si>
  <si>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</si>
  <si>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</si>
  <si>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</si>
  <si>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</si>
  <si>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</si>
  <si>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</si>
  <si>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</si>
  <si>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</si>
  <si>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</si>
  <si>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</si>
  <si>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</si>
  <si>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</si>
  <si>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</si>
  <si>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</si>
  <si>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</si>
  <si>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</si>
  <si>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</si>
  <si>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</si>
  <si>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</si>
  <si>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</si>
  <si>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</si>
  <si>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</si>
  <si>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</si>
  <si>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</si>
  <si>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</si>
  <si>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</si>
  <si>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</si>
  <si>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</si>
  <si>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</si>
  <si>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</si>
  <si>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</si>
  <si>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</si>
  <si>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</si>
  <si>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</si>
  <si>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</si>
  <si>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</si>
  <si>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</si>
  <si>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</si>
  <si>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</si>
  <si>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</si>
  <si>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</si>
  <si>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</si>
  <si>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</si>
  <si>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</si>
  <si>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</si>
  <si>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</si>
  <si>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</si>
  <si>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</si>
  <si>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</si>
  <si>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</si>
  <si>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</si>
  <si>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</si>
  <si>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</si>
  <si>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Ibrugtaget 2020</t>
  </si>
  <si>
    <t>Tilladelse ændret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</si>
</sst>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59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552"/>
  <sheetViews>
    <sheetView zoomScaleNormal="100" workbookViewId="0">
      <selection activeCell="I19" sqref="I19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0"/>
      <c r="C2" s="52"/>
      <c r="D2" s="52"/>
      <c r="E2" s="52"/>
      <c r="F2" s="52"/>
      <c r="G2" s="52"/>
      <c r="H2" s="52"/>
      <c r="I2" s="5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39000</v>
      </c>
      <c r="E7" s="39">
        <v>39000</v>
      </c>
      <c r="F7" s="39">
        <v>39000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39000</v>
      </c>
      <c r="E8" s="39">
        <v>39000</v>
      </c>
      <c r="F8" s="39">
        <v>39000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39000</v>
      </c>
      <c r="E9" s="39">
        <v>39000</v>
      </c>
      <c r="F9" s="39">
        <v>39000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39000</v>
      </c>
      <c r="E10" s="39">
        <v>39000</v>
      </c>
      <c r="F10" s="39">
        <v>39000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39000</v>
      </c>
      <c r="E11" s="39">
        <v>39000</v>
      </c>
      <c r="F11" s="39">
        <v>39000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39000</v>
      </c>
      <c r="E12" s="39">
        <v>39000</v>
      </c>
      <c r="F12" s="39">
        <v>39000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26000</v>
      </c>
      <c r="E16" s="39">
        <v>23753</v>
      </c>
      <c r="F16" s="39">
        <v>23753</v>
      </c>
      <c r="G16" s="44">
        <f>IF($D$16="",IF($E$16&gt;0,"Ny data",IF($E$16="","",0)),IF($D$16=0,IF($E$16=0,0,"Ny data"),($E$16-$D$16)/$D$16))</f>
        <v>-8.6423076923076922E-2</v>
      </c>
      <c r="H16" s="44">
        <f>IF($E$16="",IF($F$16&gt;0,"Ny data",IF($F$16="","",0)),IF($E$16=0,IF($F$16=0,0,"Ny data"),($F$16-$E$16)/$E$16))</f>
        <v>0</v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26000</v>
      </c>
      <c r="E17" s="39">
        <v>23753</v>
      </c>
      <c r="F17" s="39">
        <v>23753</v>
      </c>
      <c r="G17" s="44">
        <f>IF($D$17="",IF($E$17&gt;0,"Ny data",IF($E$17="","",0)),IF($D$17=0,IF($E$17=0,0,"Ny data"),($E$17-$D$17)/$D$17))</f>
        <v>-8.6423076923076922E-2</v>
      </c>
      <c r="H17" s="44">
        <f>IF($E$17="",IF($F$17&gt;0,"Ny data",IF($F$17="","",0)),IF($E$17=0,IF($F$17=0,0,"Ny data"),($F$17-$E$17)/$E$17))</f>
        <v>0</v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26000</v>
      </c>
      <c r="E18" s="39">
        <v>23753</v>
      </c>
      <c r="F18" s="39">
        <v>23753</v>
      </c>
      <c r="G18" s="44">
        <f>IF($D$18="",IF($E$18&gt;0,"Ny data",IF($E$18="","",0)),IF($D$18=0,IF($E$18=0,0,"Ny data"),($E$18-$D$18)/$D$18))</f>
        <v>-8.6423076923076922E-2</v>
      </c>
      <c r="H18" s="44">
        <f>IF($E$18="",IF($F$18&gt;0,"Ny data",IF($F$18="","",0)),IF($E$18=0,IF($F$18=0,0,"Ny data"),($F$18-$E$18)/$E$18))</f>
        <v>0</v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26000</v>
      </c>
      <c r="E19" s="39">
        <v>23753</v>
      </c>
      <c r="F19" s="39">
        <v>23753</v>
      </c>
      <c r="G19" s="44">
        <f>IF($D$19="",IF($E$19&gt;0,"Ny data",IF($E$19="","",0)),IF($D$19=0,IF($E$19=0,0,"Ny data"),($E$19-$D$19)/$D$19))</f>
        <v>-8.6423076923076922E-2</v>
      </c>
      <c r="H19" s="44">
        <f>IF($E$19="",IF($F$19&gt;0,"Ny data",IF($F$19="","",0)),IF($E$19=0,IF($F$19=0,0,"Ny data"),($F$19-$E$19)/$E$19))</f>
        <v>0</v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26000</v>
      </c>
      <c r="E20" s="39">
        <v>23753</v>
      </c>
      <c r="F20" s="39">
        <v>23753</v>
      </c>
      <c r="G20" s="44">
        <f>IF($D$20="",IF($E$20&gt;0,"Ny data",IF($E$20="","",0)),IF($D$20=0,IF($E$20=0,0,"Ny data"),($E$20-$D$20)/$D$20))</f>
        <v>-8.6423076923076922E-2</v>
      </c>
      <c r="H20" s="44">
        <f>IF($E$20="",IF($F$20&gt;0,"Ny data",IF($F$20="","",0)),IF($E$20=0,IF($F$20=0,0,"Ny data"),($F$20-$E$20)/$E$20))</f>
        <v>0</v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26000</v>
      </c>
      <c r="E21" s="39">
        <v>23753</v>
      </c>
      <c r="F21" s="39">
        <v>23753</v>
      </c>
      <c r="G21" s="44">
        <f>IF($D$21="",IF($E$21&gt;0,"Ny data",IF($E$21="","",0)),IF($D$21=0,IF($E$21=0,0,"Ny data"),($E$21-$D$21)/$D$21))</f>
        <v>-8.6423076923076922E-2</v>
      </c>
      <c r="H21" s="44">
        <f>IF($E$21="",IF($F$21&gt;0,"Ny data",IF($F$21="","",0)),IF($E$21=0,IF($F$21=0,0,"Ny data"),($F$21-$E$21)/$E$21))</f>
        <v>0</v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26000</v>
      </c>
      <c r="E22" s="39">
        <v>23753</v>
      </c>
      <c r="F22" s="39">
        <v>23753</v>
      </c>
      <c r="G22" s="44">
        <f>IF($D$22="",IF($E$22&gt;0,"Ny data",IF($E$22="","",0)),IF($D$22=0,IF($E$22=0,0,"Ny data"),($E$22-$D$22)/$D$22))</f>
        <v>-8.6423076923076922E-2</v>
      </c>
      <c r="H22" s="44">
        <f>IF($E$22="",IF($F$22&gt;0,"Ny data",IF($F$22="","",0)),IF($E$22=0,IF($F$22=0,0,"Ny data"),($F$22-$E$22)/$E$22))</f>
        <v>0</v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26000</v>
      </c>
      <c r="E23" s="39">
        <v>23753</v>
      </c>
      <c r="F23" s="39">
        <v>23753</v>
      </c>
      <c r="G23" s="44">
        <f>IF($D$23="",IF($E$23&gt;0,"Ny data",IF($E$23="","",0)),IF($D$23=0,IF($E$23=0,0,"Ny data"),($E$23-$D$23)/$D$23))</f>
        <v>-8.6423076923076922E-2</v>
      </c>
      <c r="H23" s="44">
        <f>IF($E$23="",IF($F$23&gt;0,"Ny data",IF($F$23="","",0)),IF($E$23=0,IF($F$23=0,0,"Ny data"),($F$23-$E$23)/$E$23))</f>
        <v>0</v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26000</v>
      </c>
      <c r="E24" s="39">
        <v>23753</v>
      </c>
      <c r="F24" s="39">
        <v>23753</v>
      </c>
      <c r="G24" s="44">
        <f>IF($D$24="",IF($E$24&gt;0,"Ny data",IF($E$24="","",0)),IF($D$24=0,IF($E$24=0,0,"Ny data"),($E$24-$D$24)/$D$24))</f>
        <v>-8.6423076923076922E-2</v>
      </c>
      <c r="H24" s="44">
        <f>IF($E$24="",IF($F$24&gt;0,"Ny data",IF($F$24="","",0)),IF($E$24=0,IF($F$24=0,0,"Ny data"),($F$24-$E$24)/$E$24))</f>
        <v>0</v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26000</v>
      </c>
      <c r="E26" s="39">
        <v>23753</v>
      </c>
      <c r="F26" s="39">
        <v>23753</v>
      </c>
      <c r="G26" s="44">
        <f>IF($D$26="",IF($E$26&gt;0,"Ny data",IF($E$26="","",0)),IF($D$26=0,IF($E$26=0,0,"Ny data"),($E$26-$D$26)/$D$26))</f>
        <v>-8.6423076923076922E-2</v>
      </c>
      <c r="H26" s="44">
        <f>IF($E$26="",IF($F$26&gt;0,"Ny data",IF($F$26="","",0)),IF($E$26=0,IF($F$26=0,0,"Ny data"),($F$26-$E$26)/$E$26))</f>
        <v>0</v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26000</v>
      </c>
      <c r="E27" s="39">
        <v>23753</v>
      </c>
      <c r="F27" s="39">
        <v>23753</v>
      </c>
      <c r="G27" s="44">
        <f>IF($D$27="",IF($E$27&gt;0,"Ny data",IF($E$27="","",0)),IF($D$27=0,IF($E$27=0,0,"Ny data"),($E$27-$D$27)/$D$27))</f>
        <v>-8.6423076923076922E-2</v>
      </c>
      <c r="H27" s="44">
        <f>IF($E$27="",IF($F$27&gt;0,"Ny data",IF($F$27="","",0)),IF($E$27=0,IF($F$27=0,0,"Ny data"),($F$27-$E$27)/$E$27))</f>
        <v>0</v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26000</v>
      </c>
      <c r="E28" s="39">
        <v>23753</v>
      </c>
      <c r="F28" s="39">
        <v>23753</v>
      </c>
      <c r="G28" s="44">
        <f>IF($D$28="",IF($E$28&gt;0,"Ny data",IF($E$28="","",0)),IF($D$28=0,IF($E$28=0,0,"Ny data"),($E$28-$D$28)/$D$28))</f>
        <v>-8.6423076923076922E-2</v>
      </c>
      <c r="H28" s="44">
        <f>IF($E$28="",IF($F$28&gt;0,"Ny data",IF($F$28="","",0)),IF($E$28=0,IF($F$28=0,0,"Ny data"),($F$28-$E$28)/$E$28))</f>
        <v>0</v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>
        <v>0</v>
      </c>
      <c r="F31" s="39">
        <v>0</v>
      </c>
      <c r="G31" s="44">
        <f>IF($D$31="",IF($E$31&gt;0,"Ny data",IF($E$31="","",0)),IF($D$31=0,IF($E$31=0,0,"Ny data"),($E$31-$D$31)/$D$31))</f>
        <v>0</v>
      </c>
      <c r="H31" s="44">
        <f>IF($E$31="",IF($F$31&gt;0,"Ny data",IF($F$31="","",0)),IF($E$31=0,IF($F$31=0,0,"Ny data"),($F$31-$E$31)/$E$31))</f>
        <v>0</v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26000</v>
      </c>
      <c r="E45" s="39">
        <v>23753</v>
      </c>
      <c r="F45" s="39">
        <v>23753</v>
      </c>
      <c r="G45" s="44">
        <f>IF($D$45="",IF($E$45&gt;0,"Ny data",IF($E$45="","",0)),IF($D$45=0,IF($E$45=0,0,"Ny data"),($E$45-$D$45)/$D$45))</f>
        <v>-8.6423076923076922E-2</v>
      </c>
      <c r="H45" s="44">
        <f>IF($E$45="",IF($F$45&gt;0,"Ny data",IF($F$45="","",0)),IF($E$45=0,IF($F$45=0,0,"Ny data"),($F$45-$E$45)/$E$45))</f>
        <v>0</v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26000</v>
      </c>
      <c r="E46" s="39">
        <v>23753</v>
      </c>
      <c r="F46" s="39">
        <v>23753</v>
      </c>
      <c r="G46" s="44">
        <f>IF($D$46="",IF($E$46&gt;0,"Ny data",IF($E$46="","",0)),IF($D$46=0,IF($E$46=0,0,"Ny data"),($E$46-$D$46)/$D$46))</f>
        <v>-8.6423076923076922E-2</v>
      </c>
      <c r="H46" s="44">
        <f>IF($E$46="",IF($F$46&gt;0,"Ny data",IF($F$46="","",0)),IF($E$46=0,IF($F$46=0,0,"Ny data"),($F$46-$E$46)/$E$46))</f>
        <v>0</v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26000</v>
      </c>
      <c r="E47" s="39">
        <v>23753</v>
      </c>
      <c r="F47" s="39">
        <v>23753</v>
      </c>
      <c r="G47" s="44">
        <f>IF($D$47="",IF($E$47&gt;0,"Ny data",IF($E$47="","",0)),IF($D$47=0,IF($E$47=0,0,"Ny data"),($E$47-$D$47)/$D$47))</f>
        <v>-8.6423076923076922E-2</v>
      </c>
      <c r="H47" s="44">
        <f>IF($E$47="",IF($F$47&gt;0,"Ny data",IF($F$47="","",0)),IF($E$47=0,IF($F$47=0,0,"Ny data"),($F$47-$E$47)/$E$47))</f>
        <v>0</v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26000</v>
      </c>
      <c r="E49" s="39">
        <v>23753</v>
      </c>
      <c r="F49" s="39">
        <v>23753</v>
      </c>
      <c r="G49" s="44">
        <f>IF($D$49="",IF($E$49&gt;0,"Ny data",IF($E$49="","",0)),IF($D$49=0,IF($E$49=0,0,"Ny data"),($E$49-$D$49)/$D$49))</f>
        <v>-8.6423076923076922E-2</v>
      </c>
      <c r="H49" s="44">
        <f>IF($E$49="",IF($F$49&gt;0,"Ny data",IF($F$49="","",0)),IF($E$49=0,IF($F$49=0,0,"Ny data"),($F$49-$E$49)/$E$49))</f>
        <v>0</v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26000</v>
      </c>
      <c r="E50" s="39">
        <v>23753</v>
      </c>
      <c r="F50" s="39">
        <v>23753</v>
      </c>
      <c r="G50" s="44">
        <f>IF($D$50="",IF($E$50&gt;0,"Ny data",IF($E$50="","",0)),IF($D$50=0,IF($E$50=0,0,"Ny data"),($E$50-$D$50)/$D$50))</f>
        <v>-8.6423076923076922E-2</v>
      </c>
      <c r="H50" s="44">
        <f>IF($E$50="",IF($F$50&gt;0,"Ny data",IF($F$50="","",0)),IF($E$50=0,IF($F$50=0,0,"Ny data"),($F$50-$E$50)/$E$50))</f>
        <v>0</v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26000</v>
      </c>
      <c r="E51" s="39">
        <v>23753</v>
      </c>
      <c r="F51" s="39">
        <v>23753</v>
      </c>
      <c r="G51" s="44">
        <f>IF($D$51="",IF($E$51&gt;0,"Ny data",IF($E$51="","",0)),IF($D$51=0,IF($E$51=0,0,"Ny data"),($E$51-$D$51)/$D$51))</f>
        <v>-8.6423076923076922E-2</v>
      </c>
      <c r="H51" s="44">
        <f>IF($E$51="",IF($F$51&gt;0,"Ny data",IF($F$51="","",0)),IF($E$51=0,IF($F$51=0,0,"Ny data"),($F$51-$E$51)/$E$51))</f>
        <v>0</v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14000</v>
      </c>
      <c r="E62" s="39">
        <v>14523</v>
      </c>
      <c r="F62" s="39">
        <v>14523</v>
      </c>
      <c r="G62" s="44">
        <f>IF($D$62="",IF($E$62&gt;0,"Ny data",IF($E$62="","",0)),IF($D$62=0,IF($E$62=0,0,"Ny data"),($E$62-$D$62)/$D$62))</f>
        <v>3.735714285714286E-2</v>
      </c>
      <c r="H62" s="44">
        <f>IF($E$62="",IF($F$62&gt;0,"Ny data",IF($F$62="","",0)),IF($E$62=0,IF($F$62=0,0,"Ny data"),($F$62-$E$62)/$E$62))</f>
        <v>0</v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14000</v>
      </c>
      <c r="E63" s="39">
        <v>14523</v>
      </c>
      <c r="F63" s="39">
        <v>14523</v>
      </c>
      <c r="G63" s="44">
        <f>IF($D$63="",IF($E$63&gt;0,"Ny data",IF($E$63="","",0)),IF($D$63=0,IF($E$63=0,0,"Ny data"),($E$63-$D$63)/$D$63))</f>
        <v>3.735714285714286E-2</v>
      </c>
      <c r="H63" s="44">
        <f>IF($E$63="",IF($F$63&gt;0,"Ny data",IF($F$63="","",0)),IF($E$63=0,IF($F$63=0,0,"Ny data"),($F$63-$E$63)/$E$63))</f>
        <v>0</v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14000</v>
      </c>
      <c r="E64" s="39">
        <v>14523</v>
      </c>
      <c r="F64" s="39">
        <v>14523</v>
      </c>
      <c r="G64" s="44">
        <f>IF($D$64="",IF($E$64&gt;0,"Ny data",IF($E$64="","",0)),IF($D$64=0,IF($E$64=0,0,"Ny data"),($E$64-$D$64)/$D$64))</f>
        <v>3.735714285714286E-2</v>
      </c>
      <c r="H64" s="44">
        <f>IF($E$64="",IF($F$64&gt;0,"Ny data",IF($F$64="","",0)),IF($E$64=0,IF($F$64=0,0,"Ny data"),($F$64-$E$64)/$E$64))</f>
        <v>0</v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14000</v>
      </c>
      <c r="E65" s="39">
        <v>14523</v>
      </c>
      <c r="F65" s="39">
        <v>14523</v>
      </c>
      <c r="G65" s="44">
        <f>IF($D$65="",IF($E$65&gt;0,"Ny data",IF($E$65="","",0)),IF($D$65=0,IF($E$65=0,0,"Ny data"),($E$65-$D$65)/$D$65))</f>
        <v>3.735714285714286E-2</v>
      </c>
      <c r="H65" s="44">
        <f>IF($E$65="",IF($F$65&gt;0,"Ny data",IF($F$65="","",0)),IF($E$65=0,IF($F$65=0,0,"Ny data"),($F$65-$E$65)/$E$65))</f>
        <v>0</v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14000</v>
      </c>
      <c r="E66" s="39">
        <v>14523</v>
      </c>
      <c r="F66" s="39">
        <v>14523</v>
      </c>
      <c r="G66" s="44">
        <f>IF($D$66="",IF($E$66&gt;0,"Ny data",IF($E$66="","",0)),IF($D$66=0,IF($E$66=0,0,"Ny data"),($E$66-$D$66)/$D$66))</f>
        <v>3.735714285714286E-2</v>
      </c>
      <c r="H66" s="44">
        <f>IF($E$66="",IF($F$66&gt;0,"Ny data",IF($F$66="","",0)),IF($E$66=0,IF($F$66=0,0,"Ny data"),($F$66-$E$66)/$E$66))</f>
        <v>0</v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14000</v>
      </c>
      <c r="E67" s="39">
        <v>14523</v>
      </c>
      <c r="F67" s="39">
        <v>14523</v>
      </c>
      <c r="G67" s="44">
        <f>IF($D$67="",IF($E$67&gt;0,"Ny data",IF($E$67="","",0)),IF($D$67=0,IF($E$67=0,0,"Ny data"),($E$67-$D$67)/$D$67))</f>
        <v>3.735714285714286E-2</v>
      </c>
      <c r="H67" s="44">
        <f>IF($E$67="",IF($F$67&gt;0,"Ny data",IF($F$67="","",0)),IF($E$67=0,IF($F$67=0,0,"Ny data"),($F$67-$E$67)/$E$67))</f>
        <v>0</v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>
        <v>0</v>
      </c>
      <c r="F68" s="39">
        <v>0</v>
      </c>
      <c r="G68" s="44">
        <f>IF($D$68="",IF($E$68&gt;0,"Ny data",IF($E$68="","",0)),IF($D$68=0,IF($E$68=0,0,"Ny data"),($E$68-$D$68)/$D$68))</f>
        <v>0</v>
      </c>
      <c r="H68" s="44">
        <f>IF($E$68="",IF($F$68&gt;0,"Ny data",IF($F$68="","",0)),IF($E$68=0,IF($F$68=0,0,"Ny data"),($F$68-$E$68)/$E$68))</f>
        <v>0</v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14000</v>
      </c>
      <c r="E71" s="39">
        <v>14523</v>
      </c>
      <c r="F71" s="39">
        <v>14523</v>
      </c>
      <c r="G71" s="44">
        <f>IF($D$71="",IF($E$71&gt;0,"Ny data",IF($E$71="","",0)),IF($D$71=0,IF($E$71=0,0,"Ny data"),($E$71-$D$71)/$D$71))</f>
        <v>3.735714285714286E-2</v>
      </c>
      <c r="H71" s="44">
        <f>IF($E$71="",IF($F$71&gt;0,"Ny data",IF($F$71="","",0)),IF($E$71=0,IF($F$71=0,0,"Ny data"),($F$71-$E$71)/$E$71))</f>
        <v>0</v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14000</v>
      </c>
      <c r="E72" s="39">
        <v>14523</v>
      </c>
      <c r="F72" s="39">
        <v>14523</v>
      </c>
      <c r="G72" s="44">
        <f>IF($D$72="",IF($E$72&gt;0,"Ny data",IF($E$72="","",0)),IF($D$72=0,IF($E$72=0,0,"Ny data"),($E$72-$D$72)/$D$72))</f>
        <v>3.735714285714286E-2</v>
      </c>
      <c r="H72" s="44">
        <f>IF($E$72="",IF($F$72&gt;0,"Ny data",IF($F$72="","",0)),IF($E$72=0,IF($F$72=0,0,"Ny data"),($F$72-$E$72)/$E$72))</f>
        <v>0</v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14000</v>
      </c>
      <c r="E73" s="39">
        <v>14523</v>
      </c>
      <c r="F73" s="39">
        <v>14523</v>
      </c>
      <c r="G73" s="44">
        <f>IF($D$73="",IF($E$73&gt;0,"Ny data",IF($E$73="","",0)),IF($D$73=0,IF($E$73=0,0,"Ny data"),($E$73-$D$73)/$D$73))</f>
        <v>3.735714285714286E-2</v>
      </c>
      <c r="H73" s="44">
        <f>IF($E$73="",IF($F$73&gt;0,"Ny data",IF($F$73="","",0)),IF($E$73=0,IF($F$73=0,0,"Ny data"),($F$73-$E$73)/$E$73))</f>
        <v>0</v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14000</v>
      </c>
      <c r="E74" s="39">
        <v>14523</v>
      </c>
      <c r="F74" s="39">
        <v>14523</v>
      </c>
      <c r="G74" s="44">
        <f>IF($D$74="",IF($E$74&gt;0,"Ny data",IF($E$74="","",0)),IF($D$74=0,IF($E$74=0,0,"Ny data"),($E$74-$D$74)/$D$74))</f>
        <v>3.735714285714286E-2</v>
      </c>
      <c r="H74" s="44">
        <f>IF($E$74="",IF($F$74&gt;0,"Ny data",IF($F$74="","",0)),IF($E$74=0,IF($F$74=0,0,"Ny data"),($F$74-$E$74)/$E$74))</f>
        <v>0</v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14000</v>
      </c>
      <c r="E75" s="39">
        <v>14523</v>
      </c>
      <c r="F75" s="39">
        <v>14523</v>
      </c>
      <c r="G75" s="44">
        <f>IF($D$75="",IF($E$75&gt;0,"Ny data",IF($E$75="","",0)),IF($D$75=0,IF($E$75=0,0,"Ny data"),($E$75-$D$75)/$D$75))</f>
        <v>3.735714285714286E-2</v>
      </c>
      <c r="H75" s="44">
        <f>IF($E$75="",IF($F$75&gt;0,"Ny data",IF($F$75="","",0)),IF($E$75=0,IF($F$75=0,0,"Ny data"),($F$75-$E$75)/$E$75))</f>
        <v>0</v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14000</v>
      </c>
      <c r="E76" s="39">
        <v>14523</v>
      </c>
      <c r="F76" s="39">
        <v>14523</v>
      </c>
      <c r="G76" s="44">
        <f>IF($D$76="",IF($E$76&gt;0,"Ny data",IF($E$76="","",0)),IF($D$76=0,IF($E$76=0,0,"Ny data"),($E$76-$D$76)/$D$76))</f>
        <v>3.735714285714286E-2</v>
      </c>
      <c r="H76" s="44">
        <f>IF($E$76="",IF($F$76&gt;0,"Ny data",IF($F$76="","",0)),IF($E$76=0,IF($F$76=0,0,"Ny data"),($F$76-$E$76)/$E$76))</f>
        <v>0</v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>
        <v>0</v>
      </c>
      <c r="F77" s="39">
        <v>0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>
        <v>0</v>
      </c>
      <c r="F78" s="39">
        <v>0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>
        <v>0</v>
      </c>
      <c r="F82" s="39">
        <v>0</v>
      </c>
      <c r="G82" s="44">
        <f>IF($D$82="",IF($E$82&gt;0,"Ny data",IF($E$82="","",0)),IF($D$82=0,IF($E$82=0,0,"Ny data"),($E$82-$D$82)/$D$82))</f>
        <v>0</v>
      </c>
      <c r="H82" s="44">
        <f>IF($E$82="",IF($F$82&gt;0,"Ny data",IF($F$82="","",0)),IF($E$82=0,IF($F$82=0,0,"Ny data"),($F$82-$E$82)/$E$82))</f>
        <v>0</v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>
        <v>0</v>
      </c>
      <c r="F83" s="39">
        <v>0</v>
      </c>
      <c r="G83" s="44">
        <f>IF($D$83="",IF($E$83&gt;0,"Ny data",IF($E$83="","",0)),IF($D$83=0,IF($E$83=0,0,"Ny data"),($E$83-$D$83)/$D$83))</f>
        <v>0</v>
      </c>
      <c r="H83" s="44">
        <f>IF($E$83="",IF($F$83&gt;0,"Ny data",IF($F$83="","",0)),IF($E$83=0,IF($F$83=0,0,"Ny data"),($F$83-$E$83)/$E$83))</f>
        <v>0</v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>
        <v>0</v>
      </c>
      <c r="F84" s="39">
        <v>0</v>
      </c>
      <c r="G84" s="44">
        <f>IF($D$84="",IF($E$84&gt;0,"Ny data",IF($E$84="","",0)),IF($D$84=0,IF($E$84=0,0,"Ny data"),($E$84-$D$84)/$D$84))</f>
        <v>0</v>
      </c>
      <c r="H84" s="44">
        <f>IF($E$84="",IF($F$84&gt;0,"Ny data",IF($F$84="","",0)),IF($E$84=0,IF($F$84=0,0,"Ny data"),($F$84-$E$84)/$E$84))</f>
        <v>0</v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>
        <v>0</v>
      </c>
      <c r="F85" s="39">
        <v>0</v>
      </c>
      <c r="G85" s="44">
        <f>IF($D$85="",IF($E$85&gt;0,"Ny data",IF($E$85="","",0)),IF($D$85=0,IF($E$85=0,0,"Ny data"),($E$85-$D$85)/$D$85))</f>
        <v>0</v>
      </c>
      <c r="H85" s="44">
        <f>IF($E$85="",IF($F$85&gt;0,"Ny data",IF($F$85="","",0)),IF($E$85=0,IF($F$85=0,0,"Ny data"),($F$85-$E$85)/$E$85))</f>
        <v>0</v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>
        <v>0</v>
      </c>
      <c r="F86" s="39">
        <v>0</v>
      </c>
      <c r="G86" s="44">
        <f>IF($D$86="",IF($E$86&gt;0,"Ny data",IF($E$86="","",0)),IF($D$86=0,IF($E$86=0,0,"Ny data"),($E$86-$D$86)/$D$86))</f>
        <v>0</v>
      </c>
      <c r="H86" s="44">
        <f>IF($E$86="",IF($F$86&gt;0,"Ny data",IF($F$86="","",0)),IF($E$86=0,IF($F$86=0,0,"Ny data"),($F$86-$E$86)/$E$86))</f>
        <v>0</v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>
        <v>0</v>
      </c>
      <c r="F87" s="39">
        <v>0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>
        <v>0</v>
      </c>
      <c r="F88" s="39">
        <v>0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>
        <v>0</v>
      </c>
      <c r="F89" s="39">
        <v>0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>
        <v>0</v>
      </c>
      <c r="F90" s="39">
        <v>0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>
        <v>0</v>
      </c>
      <c r="F91" s="39">
        <v>0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>
        <v>0</v>
      </c>
      <c r="F92" s="39">
        <v>0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>
        <v>0</v>
      </c>
      <c r="F93" s="39">
        <v>0</v>
      </c>
      <c r="G93" s="44">
        <f>IF($D$93="",IF($E$93&gt;0,"Ny data",IF($E$93="","",0)),IF($D$93=0,IF($E$93=0,0,"Ny data"),($E$93-$D$93)/$D$93))</f>
        <v>0</v>
      </c>
      <c r="H93" s="44">
        <f>IF($E$93="",IF($F$93&gt;0,"Ny data",IF($F$93="","",0)),IF($E$93=0,IF($F$93=0,0,"Ny data"),($F$93-$E$93)/$E$93))</f>
        <v>0</v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14000</v>
      </c>
      <c r="E100" s="39">
        <v>14523</v>
      </c>
      <c r="F100" s="39">
        <v>14523</v>
      </c>
      <c r="G100" s="44">
        <f>IF($D$100="",IF($E$100&gt;0,"Ny data",IF($E$100="","",0)),IF($D$100=0,IF($E$100=0,0,"Ny data"),($E$100-$D$100)/$D$100))</f>
        <v>3.735714285714286E-2</v>
      </c>
      <c r="H100" s="44">
        <f>IF($E$100="",IF($F$100&gt;0,"Ny data",IF($F$100="","",0)),IF($E$100=0,IF($F$100=0,0,"Ny data"),($F$100-$E$100)/$E$100))</f>
        <v>0</v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14000</v>
      </c>
      <c r="E101" s="39">
        <v>14523</v>
      </c>
      <c r="F101" s="39">
        <v>14523</v>
      </c>
      <c r="G101" s="44">
        <f>IF($D$101="",IF($E$101&gt;0,"Ny data",IF($E$101="","",0)),IF($D$101=0,IF($E$101=0,0,"Ny data"),($E$101-$D$101)/$D$101))</f>
        <v>3.735714285714286E-2</v>
      </c>
      <c r="H101" s="44">
        <f>IF($E$101="",IF($F$101&gt;0,"Ny data",IF($F$101="","",0)),IF($E$101=0,IF($F$101=0,0,"Ny data"),($F$101-$E$101)/$E$101))</f>
        <v>0</v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14000</v>
      </c>
      <c r="E102" s="39">
        <v>14523</v>
      </c>
      <c r="F102" s="39">
        <v>14523</v>
      </c>
      <c r="G102" s="44">
        <f>IF($D$102="",IF($E$102&gt;0,"Ny data",IF($E$102="","",0)),IF($D$102=0,IF($E$102=0,0,"Ny data"),($E$102-$D$102)/$D$102))</f>
        <v>3.735714285714286E-2</v>
      </c>
      <c r="H102" s="44">
        <f>IF($E$102="",IF($F$102&gt;0,"Ny data",IF($F$102="","",0)),IF($E$102=0,IF($F$102=0,0,"Ny data"),($F$102-$E$102)/$E$102))</f>
        <v>0</v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5560</v>
      </c>
      <c r="E117" s="39">
        <v>5591</v>
      </c>
      <c r="F117" s="39">
        <v>5591</v>
      </c>
      <c r="G117" s="44">
        <f>IF($D$117="",IF($E$117&gt;0,"Ny data",IF($E$117="","",0)),IF($D$117=0,IF($E$117=0,0,"Ny data"),($E$117-$D$117)/$D$117))</f>
        <v>5.5755395683453239E-3</v>
      </c>
      <c r="H117" s="44">
        <f>IF($E$117="",IF($F$117&gt;0,"Ny data",IF($F$117="","",0)),IF($E$117=0,IF($F$117=0,0,"Ny data"),($F$117-$E$117)/$E$117))</f>
        <v>0</v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5560</v>
      </c>
      <c r="E118" s="39">
        <v>5591</v>
      </c>
      <c r="F118" s="39">
        <v>5591</v>
      </c>
      <c r="G118" s="44">
        <f>IF($D$118="",IF($E$118&gt;0,"Ny data",IF($E$118="","",0)),IF($D$118=0,IF($E$118=0,0,"Ny data"),($E$118-$D$118)/$D$118))</f>
        <v>5.5755395683453239E-3</v>
      </c>
      <c r="H118" s="44">
        <f>IF($E$118="",IF($F$118&gt;0,"Ny data",IF($F$118="","",0)),IF($E$118=0,IF($F$118=0,0,"Ny data"),($F$118-$E$118)/$E$118))</f>
        <v>0</v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5560</v>
      </c>
      <c r="E119" s="39">
        <v>5591</v>
      </c>
      <c r="F119" s="39">
        <v>5591</v>
      </c>
      <c r="G119" s="44">
        <f>IF($D$119="",IF($E$119&gt;0,"Ny data",IF($E$119="","",0)),IF($D$119=0,IF($E$119=0,0,"Ny data"),($E$119-$D$119)/$D$119))</f>
        <v>5.5755395683453239E-3</v>
      </c>
      <c r="H119" s="44">
        <f>IF($E$119="",IF($F$119&gt;0,"Ny data",IF($F$119="","",0)),IF($E$119=0,IF($F$119=0,0,"Ny data"),($F$119-$E$119)/$E$119))</f>
        <v>0</v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5560</v>
      </c>
      <c r="E120" s="39">
        <v>5591</v>
      </c>
      <c r="F120" s="39">
        <v>5591</v>
      </c>
      <c r="G120" s="44">
        <f>IF($D$120="",IF($E$120&gt;0,"Ny data",IF($E$120="","",0)),IF($D$120=0,IF($E$120=0,0,"Ny data"),($E$120-$D$120)/$D$120))</f>
        <v>5.5755395683453239E-3</v>
      </c>
      <c r="H120" s="44">
        <f>IF($E$120="",IF($F$120&gt;0,"Ny data",IF($F$120="","",0)),IF($E$120=0,IF($F$120=0,0,"Ny data"),($F$120-$E$120)/$E$120))</f>
        <v>0</v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5560</v>
      </c>
      <c r="E121" s="39">
        <v>5591</v>
      </c>
      <c r="F121" s="39">
        <v>5591</v>
      </c>
      <c r="G121" s="44">
        <f>IF($D$121="",IF($E$121&gt;0,"Ny data",IF($E$121="","",0)),IF($D$121=0,IF($E$121=0,0,"Ny data"),($E$121-$D$121)/$D$121))</f>
        <v>5.5755395683453239E-3</v>
      </c>
      <c r="H121" s="44">
        <f>IF($E$121="",IF($F$121&gt;0,"Ny data",IF($F$121="","",0)),IF($E$121=0,IF($F$121=0,0,"Ny data"),($F$121-$E$121)/$E$121))</f>
        <v>0</v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5560</v>
      </c>
      <c r="E122" s="39">
        <v>5591</v>
      </c>
      <c r="F122" s="39">
        <v>5591</v>
      </c>
      <c r="G122" s="44">
        <f>IF($D$122="",IF($E$122&gt;0,"Ny data",IF($E$122="","",0)),IF($D$122=0,IF($E$122=0,0,"Ny data"),($E$122-$D$122)/$D$122))</f>
        <v>5.5755395683453239E-3</v>
      </c>
      <c r="H122" s="44">
        <f>IF($E$122="",IF($F$122&gt;0,"Ny data",IF($F$122="","",0)),IF($E$122=0,IF($F$122=0,0,"Ny data"),($F$122-$E$122)/$E$122))</f>
        <v>0</v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>
        <v>0</v>
      </c>
      <c r="F123" s="39">
        <v>0</v>
      </c>
      <c r="G123" s="44">
        <f>IF($D$123="",IF($E$123&gt;0,"Ny data",IF($E$123="","",0)),IF($D$123=0,IF($E$123=0,0,"Ny data"),($E$123-$D$123)/$D$123))</f>
        <v>0</v>
      </c>
      <c r="H123" s="44">
        <f>IF($E$123="",IF($F$123&gt;0,"Ny data",IF($F$123="","",0)),IF($E$123=0,IF($F$123=0,0,"Ny data"),($F$123-$E$123)/$E$123))</f>
        <v>0</v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>
        <v>0</v>
      </c>
      <c r="F124" s="39">
        <v>0</v>
      </c>
      <c r="G124" s="44">
        <f>IF($D$124="",IF($E$124&gt;0,"Ny data",IF($E$124="","",0)),IF($D$124=0,IF($E$124=0,0,"Ny data"),($E$124-$D$124)/$D$124))</f>
        <v>0</v>
      </c>
      <c r="H124" s="44">
        <f>IF($E$124="",IF($F$124&gt;0,"Ny data",IF($F$124="","",0)),IF($E$124=0,IF($F$124=0,0,"Ny data"),($F$124-$E$124)/$E$124))</f>
        <v>0</v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>
        <v>0</v>
      </c>
      <c r="F125" s="39">
        <v>0</v>
      </c>
      <c r="G125" s="44">
        <f>IF($D$125="",IF($E$125&gt;0,"Ny data",IF($E$125="","",0)),IF($D$125=0,IF($E$125=0,0,"Ny data"),($E$125-$D$125)/$D$125))</f>
        <v>0</v>
      </c>
      <c r="H125" s="44">
        <f>IF($E$125="",IF($F$125&gt;0,"Ny data",IF($F$125="","",0)),IF($E$125=0,IF($F$125=0,0,"Ny data"),($F$125-$E$125)/$E$125))</f>
        <v>0</v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5560</v>
      </c>
      <c r="E126" s="39">
        <v>5591</v>
      </c>
      <c r="F126" s="39">
        <v>5591</v>
      </c>
      <c r="G126" s="44">
        <f>IF($D$126="",IF($E$126&gt;0,"Ny data",IF($E$126="","",0)),IF($D$126=0,IF($E$126=0,0,"Ny data"),($E$126-$D$126)/$D$126))</f>
        <v>5.5755395683453239E-3</v>
      </c>
      <c r="H126" s="44">
        <f>IF($E$126="",IF($F$126&gt;0,"Ny data",IF($F$126="","",0)),IF($E$126=0,IF($F$126=0,0,"Ny data"),($F$126-$E$126)/$E$126))</f>
        <v>0</v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5560</v>
      </c>
      <c r="E127" s="39">
        <v>5591</v>
      </c>
      <c r="F127" s="39">
        <v>5591</v>
      </c>
      <c r="G127" s="44">
        <f>IF($D$127="",IF($E$127&gt;0,"Ny data",IF($E$127="","",0)),IF($D$127=0,IF($E$127=0,0,"Ny data"),($E$127-$D$127)/$D$127))</f>
        <v>5.5755395683453239E-3</v>
      </c>
      <c r="H127" s="44">
        <f>IF($E$127="",IF($F$127&gt;0,"Ny data",IF($F$127="","",0)),IF($E$127=0,IF($F$127=0,0,"Ny data"),($F$127-$E$127)/$E$127))</f>
        <v>0</v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5560</v>
      </c>
      <c r="E128" s="39">
        <v>5591</v>
      </c>
      <c r="F128" s="39">
        <v>5591</v>
      </c>
      <c r="G128" s="44">
        <f>IF($D$128="",IF($E$128&gt;0,"Ny data",IF($E$128="","",0)),IF($D$128=0,IF($E$128=0,0,"Ny data"),($E$128-$D$128)/$D$128))</f>
        <v>5.5755395683453239E-3</v>
      </c>
      <c r="H128" s="44">
        <f>IF($E$128="",IF($F$128&gt;0,"Ny data",IF($F$128="","",0)),IF($E$128=0,IF($F$128=0,0,"Ny data"),($F$128-$E$128)/$E$128))</f>
        <v>0</v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5560</v>
      </c>
      <c r="E129" s="39">
        <v>5591</v>
      </c>
      <c r="F129" s="39">
        <v>5591</v>
      </c>
      <c r="G129" s="44">
        <f>IF($D$129="",IF($E$129&gt;0,"Ny data",IF($E$129="","",0)),IF($D$129=0,IF($E$129=0,0,"Ny data"),($E$129-$D$129)/$D$129))</f>
        <v>5.5755395683453239E-3</v>
      </c>
      <c r="H129" s="44">
        <f>IF($E$129="",IF($F$129&gt;0,"Ny data",IF($F$129="","",0)),IF($E$129=0,IF($F$129=0,0,"Ny data"),($F$129-$E$129)/$E$129))</f>
        <v>0</v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5560</v>
      </c>
      <c r="E130" s="39">
        <v>5591</v>
      </c>
      <c r="F130" s="39">
        <v>5591</v>
      </c>
      <c r="G130" s="44">
        <f>IF($D$130="",IF($E$130&gt;0,"Ny data",IF($E$130="","",0)),IF($D$130=0,IF($E$130=0,0,"Ny data"),($E$130-$D$130)/$D$130))</f>
        <v>5.5755395683453239E-3</v>
      </c>
      <c r="H130" s="44">
        <f>IF($E$130="",IF($F$130&gt;0,"Ny data",IF($F$130="","",0)),IF($E$130=0,IF($F$130=0,0,"Ny data"),($F$130-$E$130)/$E$130))</f>
        <v>0</v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5560</v>
      </c>
      <c r="E131" s="39">
        <v>5591</v>
      </c>
      <c r="F131" s="39">
        <v>5591</v>
      </c>
      <c r="G131" s="44">
        <f>IF($D$131="",IF($E$131&gt;0,"Ny data",IF($E$131="","",0)),IF($D$131=0,IF($E$131=0,0,"Ny data"),($E$131-$D$131)/$D$131))</f>
        <v>5.5755395683453239E-3</v>
      </c>
      <c r="H131" s="44">
        <f>IF($E$131="",IF($F$131&gt;0,"Ny data",IF($F$131="","",0)),IF($E$131=0,IF($F$131=0,0,"Ny data"),($F$131-$E$131)/$E$131))</f>
        <v>0</v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>
        <v>0</v>
      </c>
      <c r="F132" s="39">
        <v>0</v>
      </c>
      <c r="G132" s="44">
        <f>IF($D$132="",IF($E$132&gt;0,"Ny data",IF($E$132="","",0)),IF($D$132=0,IF($E$132=0,0,"Ny data"),($E$132-$D$132)/$D$132))</f>
        <v>0</v>
      </c>
      <c r="H132" s="44">
        <f>IF($E$132="",IF($F$132&gt;0,"Ny data",IF($F$132="","",0)),IF($E$132=0,IF($F$132=0,0,"Ny data"),($F$132-$E$132)/$E$132))</f>
        <v>0</v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>
        <v>0</v>
      </c>
      <c r="F133" s="39">
        <v>0</v>
      </c>
      <c r="G133" s="44">
        <f>IF($D$133="",IF($E$133&gt;0,"Ny data",IF($E$133="","",0)),IF($D$133=0,IF($E$133=0,0,"Ny data"),($E$133-$D$133)/$D$133))</f>
        <v>0</v>
      </c>
      <c r="H133" s="44">
        <f>IF($E$133="",IF($F$133&gt;0,"Ny data",IF($F$133="","",0)),IF($E$133=0,IF($F$133=0,0,"Ny data"),($F$133-$E$133)/$E$133))</f>
        <v>0</v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>
        <v>0</v>
      </c>
      <c r="F134" s="39">
        <v>0</v>
      </c>
      <c r="G134" s="44">
        <f>IF($D$134="",IF($E$134&gt;0,"Ny data",IF($E$134="","",0)),IF($D$134=0,IF($E$134=0,0,"Ny data"),($E$134-$D$134)/$D$134))</f>
        <v>0</v>
      </c>
      <c r="H134" s="44">
        <f>IF($E$134="",IF($F$134&gt;0,"Ny data",IF($F$134="","",0)),IF($E$134=0,IF($F$134=0,0,"Ny data"),($F$134-$E$134)/$E$134))</f>
        <v>0</v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5560</v>
      </c>
      <c r="E136" s="39">
        <v>5591</v>
      </c>
      <c r="F136" s="39">
        <v>5591</v>
      </c>
      <c r="G136" s="44">
        <f>IF($D$136="",IF($E$136&gt;0,"Ny data",IF($E$136="","",0)),IF($D$136=0,IF($E$136=0,0,"Ny data"),($E$136-$D$136)/$D$136))</f>
        <v>5.5755395683453239E-3</v>
      </c>
      <c r="H136" s="44">
        <f>IF($E$136="",IF($F$136&gt;0,"Ny data",IF($F$136="","",0)),IF($E$136=0,IF($F$136=0,0,"Ny data"),($F$136-$E$136)/$E$136))</f>
        <v>0</v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5560</v>
      </c>
      <c r="E137" s="39">
        <v>5591</v>
      </c>
      <c r="F137" s="39">
        <v>5591</v>
      </c>
      <c r="G137" s="44">
        <f>IF($D$137="",IF($E$137&gt;0,"Ny data",IF($E$137="","",0)),IF($D$137=0,IF($E$137=0,0,"Ny data"),($E$137-$D$137)/$D$137))</f>
        <v>5.5755395683453239E-3</v>
      </c>
      <c r="H137" s="44">
        <f>IF($E$137="",IF($F$137&gt;0,"Ny data",IF($F$137="","",0)),IF($E$137=0,IF($F$137=0,0,"Ny data"),($F$137-$E$137)/$E$137))</f>
        <v>0</v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5560</v>
      </c>
      <c r="E138" s="39">
        <v>5591</v>
      </c>
      <c r="F138" s="39">
        <v>5591</v>
      </c>
      <c r="G138" s="44">
        <f>IF($D$138="",IF($E$138&gt;0,"Ny data",IF($E$138="","",0)),IF($D$138=0,IF($E$138=0,0,"Ny data"),($E$138-$D$138)/$D$138))</f>
        <v>5.5755395683453239E-3</v>
      </c>
      <c r="H138" s="44">
        <f>IF($E$138="",IF($F$138&gt;0,"Ny data",IF($F$138="","",0)),IF($E$138=0,IF($F$138=0,0,"Ny data"),($F$138-$E$138)/$E$138))</f>
        <v>0</v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>
        <v>0</v>
      </c>
      <c r="F153" s="39">
        <v>0</v>
      </c>
      <c r="G153" s="44">
        <f>IF($D$153="",IF($E$153&gt;0,"Ny data",IF($E$153="","",0)),IF($D$153=0,IF($E$153=0,0,"Ny data"),($E$153-$D$153)/$D$153))</f>
        <v>0</v>
      </c>
      <c r="H153" s="44">
        <f>IF($E$153="",IF($F$153&gt;0,"Ny data",IF($F$153="","",0)),IF($E$153=0,IF($F$153=0,0,"Ny data"),($F$153-$E$153)/$E$153))</f>
        <v>0</v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5560</v>
      </c>
      <c r="E155" s="39">
        <v>5591</v>
      </c>
      <c r="F155" s="39">
        <v>5591</v>
      </c>
      <c r="G155" s="44">
        <f>IF($D$155="",IF($E$155&gt;0,"Ny data",IF($E$155="","",0)),IF($D$155=0,IF($E$155=0,0,"Ny data"),($E$155-$D$155)/$D$155))</f>
        <v>5.5755395683453239E-3</v>
      </c>
      <c r="H155" s="44">
        <f>IF($E$155="",IF($F$155&gt;0,"Ny data",IF($F$155="","",0)),IF($E$155=0,IF($F$155=0,0,"Ny data"),($F$155-$E$155)/$E$155))</f>
        <v>0</v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5560</v>
      </c>
      <c r="E156" s="39">
        <v>5591</v>
      </c>
      <c r="F156" s="39">
        <v>5591</v>
      </c>
      <c r="G156" s="44">
        <f>IF($D$156="",IF($E$156&gt;0,"Ny data",IF($E$156="","",0)),IF($D$156=0,IF($E$156=0,0,"Ny data"),($E$156-$D$156)/$D$156))</f>
        <v>5.5755395683453239E-3</v>
      </c>
      <c r="H156" s="44">
        <f>IF($E$156="",IF($F$156&gt;0,"Ny data",IF($F$156="","",0)),IF($E$156=0,IF($F$156=0,0,"Ny data"),($F$156-$E$156)/$E$156))</f>
        <v>0</v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5560</v>
      </c>
      <c r="E157" s="39">
        <v>5591</v>
      </c>
      <c r="F157" s="39">
        <v>5591</v>
      </c>
      <c r="G157" s="44">
        <f>IF($D$157="",IF($E$157&gt;0,"Ny data",IF($E$157="","",0)),IF($D$157=0,IF($E$157=0,0,"Ny data"),($E$157-$D$157)/$D$157))</f>
        <v>5.5755395683453239E-3</v>
      </c>
      <c r="H157" s="44">
        <f>IF($E$157="",IF($F$157&gt;0,"Ny data",IF($F$157="","",0)),IF($E$157=0,IF($F$157=0,0,"Ny data"),($F$157-$E$157)/$E$157))</f>
        <v>0</v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65</v>
      </c>
      <c r="E170" s="39">
        <v>65</v>
      </c>
      <c r="F170" s="39">
        <v>65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5000</v>
      </c>
      <c r="E172" s="39">
        <v>3811</v>
      </c>
      <c r="F172" s="39">
        <v>3811</v>
      </c>
      <c r="G172" s="44">
        <f>IF($D$172="",IF($E$172&gt;0,"Ny data",IF($E$172="","",0)),IF($D$172=0,IF($E$172=0,0,"Ny data"),($E$172-$D$172)/$D$172))</f>
        <v>-0.23780000000000001</v>
      </c>
      <c r="H172" s="44">
        <f>IF($E$172="",IF($F$172&gt;0,"Ny data",IF($F$172="","",0)),IF($E$172=0,IF($F$172=0,0,"Ny data"),($F$172-$E$172)/$E$172))</f>
        <v>0</v>
      </c>
      <c r="I172" s="39" t="s">
        <v>210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5000</v>
      </c>
      <c r="E173" s="39">
        <v>3811</v>
      </c>
      <c r="F173" s="39">
        <v>3811</v>
      </c>
      <c r="G173" s="44">
        <f>IF($D$173="",IF($E$173&gt;0,"Ny data",IF($E$173="","",0)),IF($D$173=0,IF($E$173=0,0,"Ny data"),($E$173-$D$173)/$D$173))</f>
        <v>-0.23780000000000001</v>
      </c>
      <c r="H173" s="44">
        <f>IF($E$173="",IF($F$173&gt;0,"Ny data",IF($F$173="","",0)),IF($E$173=0,IF($F$173=0,0,"Ny data"),($F$173-$E$173)/$E$173))</f>
        <v>0</v>
      </c>
      <c r="I173" s="39" t="s">
        <v>210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5000</v>
      </c>
      <c r="E174" s="39">
        <v>3811</v>
      </c>
      <c r="F174" s="39">
        <v>3811</v>
      </c>
      <c r="G174" s="44">
        <f>IF($D$174="",IF($E$174&gt;0,"Ny data",IF($E$174="","",0)),IF($D$174=0,IF($E$174=0,0,"Ny data"),($E$174-$D$174)/$D$174))</f>
        <v>-0.23780000000000001</v>
      </c>
      <c r="H174" s="44">
        <f>IF($E$174="",IF($F$174&gt;0,"Ny data",IF($F$174="","",0)),IF($E$174=0,IF($F$174=0,0,"Ny data"),($F$174-$E$174)/$E$174))</f>
        <v>0</v>
      </c>
      <c r="I174" s="39" t="s">
        <v>210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5000</v>
      </c>
      <c r="E175" s="39">
        <v>3811</v>
      </c>
      <c r="F175" s="39">
        <v>3811</v>
      </c>
      <c r="G175" s="44">
        <f>IF($D$175="",IF($E$175&gt;0,"Ny data",IF($E$175="","",0)),IF($D$175=0,IF($E$175=0,0,"Ny data"),($E$175-$D$175)/$D$175))</f>
        <v>-0.23780000000000001</v>
      </c>
      <c r="H175" s="44">
        <f>IF($E$175="",IF($F$175&gt;0,"Ny data",IF($F$175="","",0)),IF($E$175=0,IF($F$175=0,0,"Ny data"),($F$175-$E$175)/$E$175))</f>
        <v>0</v>
      </c>
      <c r="I175" s="39" t="s">
        <v>210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5000</v>
      </c>
      <c r="E176" s="39">
        <v>3811</v>
      </c>
      <c r="F176" s="39">
        <v>3811</v>
      </c>
      <c r="G176" s="44">
        <f>IF($D$176="",IF($E$176&gt;0,"Ny data",IF($E$176="","",0)),IF($D$176=0,IF($E$176=0,0,"Ny data"),($E$176-$D$176)/$D$176))</f>
        <v>-0.23780000000000001</v>
      </c>
      <c r="H176" s="44">
        <f>IF($E$176="",IF($F$176&gt;0,"Ny data",IF($F$176="","",0)),IF($E$176=0,IF($F$176=0,0,"Ny data"),($F$176-$E$176)/$E$176))</f>
        <v>0</v>
      </c>
      <c r="I176" s="39" t="s">
        <v>210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5000</v>
      </c>
      <c r="E177" s="39">
        <v>3811</v>
      </c>
      <c r="F177" s="39">
        <v>3811</v>
      </c>
      <c r="G177" s="44">
        <f>IF($D$177="",IF($E$177&gt;0,"Ny data",IF($E$177="","",0)),IF($D$177=0,IF($E$177=0,0,"Ny data"),($E$177-$D$177)/$D$177))</f>
        <v>-0.23780000000000001</v>
      </c>
      <c r="H177" s="44">
        <f>IF($E$177="",IF($F$177&gt;0,"Ny data",IF($F$177="","",0)),IF($E$177=0,IF($F$177=0,0,"Ny data"),($F$177-$E$177)/$E$177))</f>
        <v>0</v>
      </c>
      <c r="I177" s="39" t="s">
        <v>210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5000</v>
      </c>
      <c r="E181" s="39">
        <v>3811</v>
      </c>
      <c r="F181" s="39">
        <v>3811</v>
      </c>
      <c r="G181" s="44">
        <f>IF($D$181="",IF($E$181&gt;0,"Ny data",IF($E$181="","",0)),IF($D$181=0,IF($E$181=0,0,"Ny data"),($E$181-$D$181)/$D$181))</f>
        <v>-0.23780000000000001</v>
      </c>
      <c r="H181" s="44">
        <f>IF($E$181="",IF($F$181&gt;0,"Ny data",IF($F$181="","",0)),IF($E$181=0,IF($F$181=0,0,"Ny data"),($F$181-$E$181)/$E$181))</f>
        <v>0</v>
      </c>
      <c r="I181" s="39" t="s">
        <v>210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5000</v>
      </c>
      <c r="E182" s="39">
        <v>3811</v>
      </c>
      <c r="F182" s="39">
        <v>3811</v>
      </c>
      <c r="G182" s="44">
        <f>IF($D$182="",IF($E$182&gt;0,"Ny data",IF($E$182="","",0)),IF($D$182=0,IF($E$182=0,0,"Ny data"),($E$182-$D$182)/$D$182))</f>
        <v>-0.23780000000000001</v>
      </c>
      <c r="H182" s="44">
        <f>IF($E$182="",IF($F$182&gt;0,"Ny data",IF($F$182="","",0)),IF($E$182=0,IF($F$182=0,0,"Ny data"),($F$182-$E$182)/$E$182))</f>
        <v>0</v>
      </c>
      <c r="I182" s="39" t="s">
        <v>210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5000</v>
      </c>
      <c r="E183" s="39">
        <v>3811</v>
      </c>
      <c r="F183" s="39">
        <v>3811</v>
      </c>
      <c r="G183" s="44">
        <f>IF($D$183="",IF($E$183&gt;0,"Ny data",IF($E$183="","",0)),IF($D$183=0,IF($E$183=0,0,"Ny data"),($E$183-$D$183)/$D$183))</f>
        <v>-0.23780000000000001</v>
      </c>
      <c r="H183" s="44">
        <f>IF($E$183="",IF($F$183&gt;0,"Ny data",IF($F$183="","",0)),IF($E$183=0,IF($F$183=0,0,"Ny data"),($F$183-$E$183)/$E$183))</f>
        <v>0</v>
      </c>
      <c r="I183" s="39" t="s">
        <v>210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5000</v>
      </c>
      <c r="E184" s="39">
        <v>3811</v>
      </c>
      <c r="F184" s="39">
        <v>3811</v>
      </c>
      <c r="G184" s="44">
        <f>IF($D$184="",IF($E$184&gt;0,"Ny data",IF($E$184="","",0)),IF($D$184=0,IF($E$184=0,0,"Ny data"),($E$184-$D$184)/$D$184))</f>
        <v>-0.23780000000000001</v>
      </c>
      <c r="H184" s="44">
        <f>IF($E$184="",IF($F$184&gt;0,"Ny data",IF($F$184="","",0)),IF($E$184=0,IF($F$184=0,0,"Ny data"),($F$184-$E$184)/$E$184))</f>
        <v>0</v>
      </c>
      <c r="I184" s="39" t="s">
        <v>210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5000</v>
      </c>
      <c r="E185" s="39">
        <v>3811</v>
      </c>
      <c r="F185" s="39">
        <v>3811</v>
      </c>
      <c r="G185" s="44">
        <f>IF($D$185="",IF($E$185&gt;0,"Ny data",IF($E$185="","",0)),IF($D$185=0,IF($E$185=0,0,"Ny data"),($E$185-$D$185)/$D$185))</f>
        <v>-0.23780000000000001</v>
      </c>
      <c r="H185" s="44">
        <f>IF($E$185="",IF($F$185&gt;0,"Ny data",IF($F$185="","",0)),IF($E$185=0,IF($F$185=0,0,"Ny data"),($F$185-$E$185)/$E$185))</f>
        <v>0</v>
      </c>
      <c r="I185" s="39" t="s">
        <v>210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5000</v>
      </c>
      <c r="E186" s="39">
        <v>3811</v>
      </c>
      <c r="F186" s="39">
        <v>3811</v>
      </c>
      <c r="G186" s="44">
        <f>IF($D$186="",IF($E$186&gt;0,"Ny data",IF($E$186="","",0)),IF($D$186=0,IF($E$186=0,0,"Ny data"),($E$186-$D$186)/$D$186))</f>
        <v>-0.23780000000000001</v>
      </c>
      <c r="H186" s="44">
        <f>IF($E$186="",IF($F$186&gt;0,"Ny data",IF($F$186="","",0)),IF($E$186=0,IF($F$186=0,0,"Ny data"),($F$186-$E$186)/$E$186))</f>
        <v>0</v>
      </c>
      <c r="I186" s="39" t="s">
        <v>210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5000</v>
      </c>
      <c r="E210" s="39">
        <v>3811</v>
      </c>
      <c r="F210" s="39">
        <v>3811</v>
      </c>
      <c r="G210" s="44">
        <f>IF($D$210="",IF($E$210&gt;0,"Ny data",IF($E$210="","",0)),IF($D$210=0,IF($E$210=0,0,"Ny data"),($E$210-$D$210)/$D$210))</f>
        <v>-0.23780000000000001</v>
      </c>
      <c r="H210" s="44">
        <f>IF($E$210="",IF($F$210&gt;0,"Ny data",IF($F$210="","",0)),IF($E$210=0,IF($F$210=0,0,"Ny data"),($F$210-$E$210)/$E$210))</f>
        <v>0</v>
      </c>
      <c r="I210" s="39" t="s">
        <v>210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5000</v>
      </c>
      <c r="E211" s="39">
        <v>3811</v>
      </c>
      <c r="F211" s="39">
        <v>3811</v>
      </c>
      <c r="G211" s="44">
        <f>IF($D$211="",IF($E$211&gt;0,"Ny data",IF($E$211="","",0)),IF($D$211=0,IF($E$211=0,0,"Ny data"),($E$211-$D$211)/$D$211))</f>
        <v>-0.23780000000000001</v>
      </c>
      <c r="H211" s="44">
        <f>IF($E$211="",IF($F$211&gt;0,"Ny data",IF($F$211="","",0)),IF($E$211=0,IF($F$211=0,0,"Ny data"),($F$211-$E$211)/$E$211))</f>
        <v>0</v>
      </c>
      <c r="I211" s="39" t="s">
        <v>210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5000</v>
      </c>
      <c r="E212" s="39">
        <v>3811</v>
      </c>
      <c r="F212" s="39">
        <v>3811</v>
      </c>
      <c r="G212" s="44">
        <f>IF($D$212="",IF($E$212&gt;0,"Ny data",IF($E$212="","",0)),IF($D$212=0,IF($E$212=0,0,"Ny data"),($E$212-$D$212)/$D$212))</f>
        <v>-0.23780000000000001</v>
      </c>
      <c r="H212" s="44">
        <f>IF($E$212="",IF($F$212&gt;0,"Ny data",IF($F$212="","",0)),IF($E$212=0,IF($F$212=0,0,"Ny data"),($F$212-$E$212)/$E$212))</f>
        <v>0</v>
      </c>
      <c r="I212" s="39" t="s">
        <v>210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2971</v>
      </c>
      <c r="E225" s="39">
        <v>2971</v>
      </c>
      <c r="F225" s="39">
        <v>2971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1507</v>
      </c>
      <c r="E280" s="39"/>
      <c r="F280" s="39"/>
      <c r="G280" s="44">
        <f>IF($D$280="",IF($E$280&gt;0,"Ny data",IF($E$280="","",0)),IF($D$280=0,IF($E$280=0,0,"Ny data"),($E$280-$D$280)/$D$280))</f>
        <v>-1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1897</v>
      </c>
      <c r="E335" s="39">
        <v>1897</v>
      </c>
      <c r="F335" s="39">
        <v>1897</v>
      </c>
      <c r="G335" s="44">
        <f>IF($D$335="",IF($E$335&gt;0,"Ny data",IF($E$335="","",0)),IF($D$335=0,IF($E$335=0,0,"Ny data"),($E$335-$D$335)/$D$335))</f>
        <v>0</v>
      </c>
      <c r="H335" s="44">
        <f>IF($E$335="",IF($F$335&gt;0,"Ny data",IF($F$335="","",0)),IF($E$335=0,IF($F$335=0,0,"Ny data"),($F$335-$E$335)/$E$335))</f>
        <v>0</v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>
        <v>0</v>
      </c>
      <c r="E410" s="35"/>
      <c r="F410" s="35"/>
      <c r="G410" s="34">
        <f>IF($D$410="",IF($E$410&gt;0,"Ny data",IF($E$410="","",0)),IF($D$410=0,IF($E$410=0,0,"Ny data"),($E$410-$D$410)/$D$410))</f>
        <v>0</v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100</v>
      </c>
      <c r="E445" s="39">
        <v>100</v>
      </c>
      <c r="F445" s="39">
        <v>100</v>
      </c>
      <c r="G445" s="44">
        <f>IF($D$445="",IF($E$445&gt;0,"Ny data",IF($E$445="","",0)),IF($D$445=0,IF($E$445=0,0,"Ny data"),($E$445-$D$445)/$D$445))</f>
        <v>0</v>
      </c>
      <c r="H445" s="44">
        <f>IF($E$445="",IF($F$445&gt;0,"Ny data",IF($F$445="","",0)),IF($E$445=0,IF($F$445=0,0,"Ny data"),($F$445-$E$445)/$E$445))</f>
        <v>0</v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70</v>
      </c>
      <c r="E500" s="39">
        <v>70</v>
      </c>
      <c r="F500" s="39">
        <v>70</v>
      </c>
      <c r="G500" s="44">
        <f>IF($D$500="",IF($E$500&gt;0,"Ny data",IF($E$500="","",0)),IF($D$500=0,IF($E$500=0,0,"Ny data"),($E$500-$D$500)/$D$500))</f>
        <v>0</v>
      </c>
      <c r="H500" s="44">
        <f>IF($E$500="",IF($F$500&gt;0,"Ny data",IF($F$500="","",0)),IF($E$500=0,IF($F$500=0,0,"Ny data"),($F$500-$E$500)/$E$500))</f>
        <v>0</v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uXMZlEHhYrTxls/avSzdSPlGxBuaELKb3QTPLVgPaVRUP+UMxrrDRoD1QxpBpdQZ19jeR0mr9/PxscxhnnXcQQ==" saltValue="OojoTDitslIFfDxIoeJs7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324"/>
  <sheetViews>
    <sheetView zoomScaleNormal="100" workbookViewId="0">
      <selection activeCell="D40" sqref="D40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5" t="s">
        <v>7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6"/>
      <c r="B2" s="50"/>
      <c r="C2" s="52"/>
      <c r="D2" s="52"/>
      <c r="E2" s="52"/>
      <c r="F2" s="52"/>
      <c r="G2" s="52"/>
      <c r="H2" s="52"/>
      <c r="I2" s="54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368645</v>
      </c>
      <c r="E4" s="39">
        <f>+D4+1575</f>
        <v>370220</v>
      </c>
      <c r="F4" s="39">
        <f>+E4+419</f>
        <v>370639</v>
      </c>
      <c r="G4" s="44">
        <f>IF($D$4="",IF($E$4&gt;0,"Ny data",IF($E$4="","",0)),IF($D$4=0,IF($E$4=0,0,"Ny data"),($E$4-$D$4)/$D$4))</f>
        <v>4.2724029893257739E-3</v>
      </c>
      <c r="H4" s="44">
        <f>IF($E$4="",IF($F$4&gt;0,"Ny data",IF($F$4="","",0)),IF($E$4=0,IF($F$4=0,0,"Ny data"),($F$4-$E$4)/$E$4))</f>
        <v>1.131759494354708E-3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91206</v>
      </c>
      <c r="E5" s="39">
        <v>91206</v>
      </c>
      <c r="F5" s="39">
        <f>+E5+68</f>
        <v>91274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7.4556498475977459E-4</v>
      </c>
      <c r="I5" s="39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12029</v>
      </c>
      <c r="E6" s="39">
        <v>12029</v>
      </c>
      <c r="F6" s="39">
        <v>12029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1596</v>
      </c>
      <c r="E7" s="39">
        <v>1596</v>
      </c>
      <c r="F7" s="39">
        <v>1596</v>
      </c>
      <c r="G7" s="44">
        <f>IF($D$7="",IF($E$7&gt;0,"Ny data",IF($E$7="","",0)),IF($D$7=0,IF($E$7=0,0,"Ny data"),($E$7-$D$7)/$D$7))</f>
        <v>0</v>
      </c>
      <c r="H7" s="44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1042</v>
      </c>
      <c r="E8" s="39">
        <v>1042</v>
      </c>
      <c r="F8" s="39">
        <v>1042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127</v>
      </c>
      <c r="E9" s="39">
        <v>127</v>
      </c>
      <c r="F9" s="39">
        <v>127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830</v>
      </c>
      <c r="E11" s="39">
        <v>830</v>
      </c>
      <c r="F11" s="39">
        <v>830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168</v>
      </c>
      <c r="E12" s="39">
        <v>168</v>
      </c>
      <c r="F12" s="39">
        <v>168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200763</v>
      </c>
      <c r="E18" s="39">
        <f>+D18+3004</f>
        <v>203767</v>
      </c>
      <c r="F18" s="39">
        <f>+E18+1105</f>
        <v>204872</v>
      </c>
      <c r="G18" s="44">
        <f>IF($D$18="",IF($E$18&gt;0,"Ny data",IF($E$18="","",0)),IF($D$18=0,IF($E$18=0,0,"Ny data"),($E$18-$D$18)/$D$18))</f>
        <v>1.4962916473653014E-2</v>
      </c>
      <c r="H18" s="44">
        <f>IF($E$18="",IF($F$18&gt;0,"Ny data",IF($F$18="","",0)),IF($E$18=0,IF($F$18=0,0,"Ny data"),($F$18-$E$18)/$E$18))</f>
        <v>5.4228604239155509E-3</v>
      </c>
      <c r="I18" s="39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112586</v>
      </c>
      <c r="E19" s="39">
        <f>+D19+1967</f>
        <v>114553</v>
      </c>
      <c r="F19" s="39">
        <f>+E19+922</f>
        <v>115475</v>
      </c>
      <c r="G19" s="44">
        <f>IF($D$19="",IF($E$19&gt;0,"Ny data",IF($E$19="","",0)),IF($D$19=0,IF($E$19=0,0,"Ny data"),($E$19-$D$19)/$D$19))</f>
        <v>1.7471088767697582E-2</v>
      </c>
      <c r="H19" s="44">
        <f>IF($E$19="",IF($F$19&gt;0,"Ny data",IF($F$19="","",0)),IF($E$19=0,IF($F$19=0,0,"Ny data"),($F$19-$E$19)/$E$19))</f>
        <v>8.0486761586339942E-3</v>
      </c>
      <c r="I19" s="39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18041</v>
      </c>
      <c r="E20" s="39">
        <f>+D20+277</f>
        <v>18318</v>
      </c>
      <c r="F20" s="39">
        <f>+E20+315</f>
        <v>18633</v>
      </c>
      <c r="G20" s="44">
        <f>IF($D$20="",IF($E$20&gt;0,"Ny data",IF($E$20="","",0)),IF($D$20=0,IF($E$20=0,0,"Ny data"),($E$20-$D$20)/$D$20))</f>
        <v>1.5353916080039909E-2</v>
      </c>
      <c r="H20" s="44">
        <f>IF($E$20="",IF($F$20&gt;0,"Ny data",IF($F$20="","",0)),IF($E$20=0,IF($F$20=0,0,"Ny data"),($F$20-$E$20)/$E$20))</f>
        <v>1.7196200458565347E-2</v>
      </c>
      <c r="I20" s="39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2783</v>
      </c>
      <c r="E21" s="39">
        <f>+D21+485</f>
        <v>3268</v>
      </c>
      <c r="F21" s="39">
        <f>+E21+84</f>
        <v>3352</v>
      </c>
      <c r="G21" s="44">
        <f>IF($D$21="",IF($E$21&gt;0,"Ny data",IF($E$21="","",0)),IF($D$21=0,IF($E$21=0,0,"Ny data"),($E$21-$D$21)/$D$21))</f>
        <v>0.17427236794825729</v>
      </c>
      <c r="H21" s="44">
        <f>IF($E$21="",IF($F$21&gt;0,"Ny data",IF($F$21="","",0)),IF($E$21=0,IF($F$21=0,0,"Ny data"),($F$21-$E$21)/$E$21))</f>
        <v>2.5703794369645042E-2</v>
      </c>
      <c r="I21" s="39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755</v>
      </c>
      <c r="E22" s="39">
        <v>755</v>
      </c>
      <c r="F22" s="39">
        <v>755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409</v>
      </c>
      <c r="E23" s="39">
        <v>409</v>
      </c>
      <c r="F23" s="39">
        <v>409</v>
      </c>
      <c r="G23" s="44">
        <f>IF($D$23="",IF($E$23&gt;0,"Ny data",IF($E$23="","",0)),IF($D$23=0,IF($E$23=0,0,"Ny data"),($E$23-$D$23)/$D$23))</f>
        <v>0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0</v>
      </c>
      <c r="E24" s="39">
        <v>0</v>
      </c>
      <c r="F24" s="39">
        <v>0</v>
      </c>
      <c r="G24" s="44">
        <f>IF($D$24="",IF($E$24&gt;0,"Ny data",IF($E$24="","",0)),IF($D$24=0,IF($E$24=0,0,"Ny data"),($E$24-$D$24)/$D$24))</f>
        <v>0</v>
      </c>
      <c r="H24" s="44">
        <f>IF($E$24="",IF($F$24&gt;0,"Ny data",IF($F$24="","",0)),IF($E$24=0,IF($F$24=0,0,"Ny data"),($F$24-$E$24)/$E$24))</f>
        <v>0</v>
      </c>
      <c r="I24" s="39"/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1258</v>
      </c>
      <c r="E25" s="39">
        <f>+D25+161</f>
        <v>1419</v>
      </c>
      <c r="F25" s="39">
        <f>+E25+161</f>
        <v>1580</v>
      </c>
      <c r="G25" s="44">
        <f>IF($D$25="",IF($E$25&gt;0,"Ny data",IF($E$25="","",0)),IF($D$25=0,IF($E$25=0,0,"Ny data"),($E$25-$D$25)/$D$25))</f>
        <v>0.12798092209856915</v>
      </c>
      <c r="H25" s="44">
        <f>IF($E$25="",IF($F$25&gt;0,"Ny data",IF($F$25="","",0)),IF($E$25=0,IF($F$25=0,0,"Ny data"),($F$25-$E$25)/$E$25))</f>
        <v>0.11346018322762509</v>
      </c>
      <c r="I25" s="39"/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79</v>
      </c>
      <c r="E26" s="39">
        <v>79</v>
      </c>
      <c r="F26" s="39">
        <v>79</v>
      </c>
      <c r="G26" s="44">
        <f>IF($D$26="",IF($E$26&gt;0,"Ny data",IF($E$26="","",0)),IF($D$26=0,IF($E$26=0,0,"Ny data"),($E$26-$D$26)/$D$26))</f>
        <v>0</v>
      </c>
      <c r="H26" s="44">
        <f>IF($E$26="",IF($F$26&gt;0,"Ny data",IF($F$26="","",0)),IF($E$26=0,IF($F$26=0,0,"Ny data"),($F$26-$E$26)/$E$26))</f>
        <v>0</v>
      </c>
      <c r="I26" s="39"/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19</v>
      </c>
      <c r="E27" s="39">
        <v>19</v>
      </c>
      <c r="F27" s="39">
        <v>19</v>
      </c>
      <c r="G27" s="44">
        <f>IF($D$27="",IF($E$27&gt;0,"Ny data",IF($E$27="","",0)),IF($D$27=0,IF($E$27=0,0,"Ny data"),($E$27-$D$27)/$D$27))</f>
        <v>0</v>
      </c>
      <c r="H27" s="44">
        <f>IF($E$27="",IF($F$27&gt;0,"Ny data",IF($F$27="","",0)),IF($E$27=0,IF($F$27=0,0,"Ny data"),($F$27-$E$27)/$E$27))</f>
        <v>0</v>
      </c>
      <c r="I27" s="39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0</v>
      </c>
      <c r="E28" s="39">
        <v>0</v>
      </c>
      <c r="F28" s="39">
        <v>0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0</v>
      </c>
      <c r="E29" s="39">
        <v>0</v>
      </c>
      <c r="F29" s="39">
        <v>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/>
      <c r="F48" s="39"/>
      <c r="G48" s="44">
        <f>IF($D$48="",IF($E$48&gt;0,"Ny data",IF($E$48="","",0)),IF($D$48=0,IF($E$48=0,0,"Ny data"),($E$48-$D$48)/$D$48))</f>
        <v>0</v>
      </c>
      <c r="H48" s="44" t="str">
        <f>IF($E$48="",IF($F$48&gt;0,"Ny data",IF($F$48="","",0)),IF($E$48=0,IF($F$48=0,0,"Ny data"),($F$48-$E$48)/$E$48))</f>
        <v/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/>
      <c r="F58" s="39"/>
      <c r="G58" s="44">
        <f>IF($D$58="",IF($E$58&gt;0,"Ny data",IF($E$58="","",0)),IF($D$58=0,IF($E$58=0,0,"Ny data"),($E$58-$D$58)/$D$58))</f>
        <v>0</v>
      </c>
      <c r="H58" s="44" t="str">
        <f>IF($E$58="",IF($F$58&gt;0,"Ny data",IF($F$58="","",0)),IF($E$58=0,IF($F$58=0,0,"Ny data"),($F$58-$E$58)/$E$58))</f>
        <v/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8997</v>
      </c>
      <c r="E60" s="39">
        <f>+D60+54</f>
        <v>9051</v>
      </c>
      <c r="F60" s="39">
        <f>+E60+18</f>
        <v>9069</v>
      </c>
      <c r="G60" s="44">
        <f>IF($D$60="",IF($E$60&gt;0,"Ny data",IF($E$60="","",0)),IF($D$60=0,IF($E$60=0,0,"Ny data"),($E$60-$D$60)/$D$60))</f>
        <v>6.0020006668889628E-3</v>
      </c>
      <c r="H60" s="44">
        <f>IF($E$60="",IF($F$60&gt;0,"Ny data",IF($F$60="","",0)),IF($E$60=0,IF($F$60=0,0,"Ny data"),($F$60-$E$60)/$E$60))</f>
        <v>1.9887305270135896E-3</v>
      </c>
      <c r="I60" s="39"/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18824</v>
      </c>
      <c r="E61" s="39">
        <f>+D61+46</f>
        <v>18870</v>
      </c>
      <c r="F61" s="39">
        <f>+E61+14</f>
        <v>18884</v>
      </c>
      <c r="G61" s="44">
        <f>IF($D$61="",IF($E$61&gt;0,"Ny data",IF($E$61="","",0)),IF($D$61=0,IF($E$61=0,0,"Ny data"),($E$61-$D$61)/$D$61))</f>
        <v>2.4436889077773054E-3</v>
      </c>
      <c r="H61" s="44">
        <f>IF($E$61="",IF($F$61&gt;0,"Ny data",IF($F$61="","",0)),IF($E$61=0,IF($F$61=0,0,"Ny data"),($F$61-$E$61)/$E$61))</f>
        <v>7.4191838897721247E-4</v>
      </c>
      <c r="I61" s="39"/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12656</v>
      </c>
      <c r="E63" s="39">
        <f>+D63+130</f>
        <v>12786</v>
      </c>
      <c r="F63" s="39">
        <f>+E63+70</f>
        <v>12856</v>
      </c>
      <c r="G63" s="44">
        <f>IF($D$63="",IF($E$63&gt;0,"Ny data",IF($E$63="","",0)),IF($D$63=0,IF($E$63=0,0,"Ny data"),($E$63-$D$63)/$D$63))</f>
        <v>1.027180783817952E-2</v>
      </c>
      <c r="H63" s="44">
        <f>IF($E$63="",IF($F$63&gt;0,"Ny data",IF($F$63="","",0)),IF($E$63=0,IF($F$63=0,0,"Ny data"),($F$63-$E$63)/$E$63))</f>
        <v>5.4747379946816829E-3</v>
      </c>
      <c r="I63" s="39"/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22718</v>
      </c>
      <c r="E64" s="39">
        <f>+D64+364</f>
        <v>23082</v>
      </c>
      <c r="F64" s="39">
        <f>+E64+112</f>
        <v>23194</v>
      </c>
      <c r="G64" s="44">
        <f>IF($D$64="",IF($E$64&gt;0,"Ny data",IF($E$64="","",0)),IF($D$64=0,IF($E$64=0,0,"Ny data"),($E$64-$D$64)/$D$64))</f>
        <v>1.6022537195175632E-2</v>
      </c>
      <c r="H64" s="44">
        <f>IF($E$64="",IF($F$64&gt;0,"Ny data",IF($F$64="","",0)),IF($E$64=0,IF($F$64=0,0,"Ny data"),($F$64-$E$64)/$E$64))</f>
        <v>4.8522658348496665E-3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58</v>
      </c>
      <c r="E72" s="39">
        <v>58</v>
      </c>
      <c r="F72" s="39">
        <v>58</v>
      </c>
      <c r="G72" s="44">
        <f>IF($D$72="",IF($E$72&gt;0,"Ny data",IF($E$72="","",0)),IF($D$72=0,IF($E$72=0,0,"Ny data"),($E$72-$D$72)/$D$72))</f>
        <v>0</v>
      </c>
      <c r="H72" s="44">
        <f>IF($E$72="",IF($F$72&gt;0,"Ny data",IF($F$72="","",0)),IF($E$72=0,IF($F$72=0,0,"Ny data"),($F$72-$E$72)/$E$72))</f>
        <v>0</v>
      </c>
      <c r="I72" s="39"/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43">
        <v>56</v>
      </c>
      <c r="E73" s="39">
        <v>56</v>
      </c>
      <c r="F73" s="39">
        <v>56</v>
      </c>
      <c r="G73" s="44">
        <f>IF($D$73="",IF($E$73&gt;0,"Ny data",IF($E$73="","",0)),IF($D$73=0,IF($E$73=0,0,"Ny data"),($E$73-$D$73)/$D$73))</f>
        <v>0</v>
      </c>
      <c r="H73" s="44">
        <f>IF($E$73="",IF($F$73&gt;0,"Ny data",IF($F$73="","",0)),IF($E$73=0,IF($F$73=0,0,"Ny data"),($F$73-$E$73)/$E$73))</f>
        <v>0</v>
      </c>
      <c r="I73" s="39"/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43">
        <v>56</v>
      </c>
      <c r="E74" s="39">
        <v>56</v>
      </c>
      <c r="F74" s="39">
        <v>56</v>
      </c>
      <c r="G74" s="44">
        <f>IF($D$74="",IF($E$74&gt;0,"Ny data",IF($E$74="","",0)),IF($D$74=0,IF($E$74=0,0,"Ny data"),($E$74-$D$74)/$D$74))</f>
        <v>0</v>
      </c>
      <c r="H74" s="44">
        <f>IF($E$74="",IF($F$74&gt;0,"Ny data",IF($F$74="","",0)),IF($E$74=0,IF($F$74=0,0,"Ny data"),($F$74-$E$74)/$E$74))</f>
        <v>0</v>
      </c>
      <c r="I74" s="39"/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43">
        <v>56</v>
      </c>
      <c r="E75" s="39">
        <v>56</v>
      </c>
      <c r="F75" s="39">
        <v>56</v>
      </c>
      <c r="G75" s="44">
        <f>IF($D$75="",IF($E$75&gt;0,"Ny data",IF($E$75="","",0)),IF($D$75=0,IF($E$75=0,0,"Ny data"),($E$75-$D$75)/$D$75))</f>
        <v>0</v>
      </c>
      <c r="H75" s="44">
        <f>IF($E$75="",IF($F$75&gt;0,"Ny data",IF($F$75="","",0)),IF($E$75=0,IF($F$75=0,0,"Ny data"),($F$75-$E$75)/$E$75))</f>
        <v>0</v>
      </c>
      <c r="I75" s="39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43">
        <v>38</v>
      </c>
      <c r="E76" s="39">
        <v>38</v>
      </c>
      <c r="F76" s="39">
        <v>38</v>
      </c>
      <c r="G76" s="44">
        <f>IF($D$76="",IF($E$76&gt;0,"Ny data",IF($E$76="","",0)),IF($D$76=0,IF($E$76=0,0,"Ny data"),($E$76-$D$76)/$D$76))</f>
        <v>0</v>
      </c>
      <c r="H76" s="44">
        <f>IF($E$76="",IF($F$76&gt;0,"Ny data",IF($F$76="","",0)),IF($E$76=0,IF($F$76=0,0,"Ny data"),($F$76-$E$76)/$E$76))</f>
        <v>0</v>
      </c>
      <c r="I76" s="39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43">
        <v>38</v>
      </c>
      <c r="E77" s="39">
        <v>38</v>
      </c>
      <c r="F77" s="39">
        <v>38</v>
      </c>
      <c r="G77" s="44">
        <f>IF($D$77="",IF($E$77&gt;0,"Ny data",IF($E$77="","",0)),IF($D$77=0,IF($E$77=0,0,"Ny data"),($E$77-$D$77)/$D$77))</f>
        <v>0</v>
      </c>
      <c r="H77" s="44">
        <f>IF($E$77="",IF($F$77&gt;0,"Ny data",IF($F$77="","",0)),IF($E$77=0,IF($F$77=0,0,"Ny data"),($F$77-$E$77)/$E$77))</f>
        <v>0</v>
      </c>
      <c r="I77" s="39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43">
        <v>38</v>
      </c>
      <c r="E78" s="39">
        <v>38</v>
      </c>
      <c r="F78" s="39">
        <v>38</v>
      </c>
      <c r="G78" s="44">
        <f>IF($D$78="",IF($E$78&gt;0,"Ny data",IF($E$78="","",0)),IF($D$78=0,IF($E$78=0,0,"Ny data"),($E$78-$D$78)/$D$78))</f>
        <v>0</v>
      </c>
      <c r="H78" s="44">
        <f>IF($E$78="",IF($F$78&gt;0,"Ny data",IF($F$78="","",0)),IF($E$78=0,IF($F$78=0,0,"Ny data"),($F$78-$E$78)/$E$78))</f>
        <v>0</v>
      </c>
      <c r="I78" s="39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43">
        <v>0</v>
      </c>
      <c r="E79" s="39">
        <v>0</v>
      </c>
      <c r="F79" s="39">
        <v>0</v>
      </c>
      <c r="G79" s="44">
        <f>IF($D$79="",IF($E$79&gt;0,"Ny data",IF($E$79="","",0)),IF($D$79=0,IF($E$79=0,0,"Ny data"),($E$79-$D$79)/$D$79))</f>
        <v>0</v>
      </c>
      <c r="H79" s="44">
        <f>IF($E$79="",IF($F$79&gt;0,"Ny data",IF($F$79="","",0)),IF($E$79=0,IF($F$79=0,0,"Ny data"),($F$79-$E$79)/$E$79))</f>
        <v>0</v>
      </c>
      <c r="I79" s="39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43">
        <v>0</v>
      </c>
      <c r="E80" s="39">
        <v>0</v>
      </c>
      <c r="F80" s="39">
        <v>0</v>
      </c>
      <c r="G80" s="44">
        <f>IF($D$80="",IF($E$80&gt;0,"Ny data",IF($E$80="","",0)),IF($D$80=0,IF($E$80=0,0,"Ny data"),($E$80-$D$80)/$D$80))</f>
        <v>0</v>
      </c>
      <c r="H80" s="44">
        <f>IF($E$80="",IF($F$80&gt;0,"Ny data",IF($F$80="","",0)),IF($E$80=0,IF($F$80=0,0,"Ny data"),($F$80-$E$80)/$E$80))</f>
        <v>0</v>
      </c>
      <c r="I80" s="39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43">
        <v>0</v>
      </c>
      <c r="E81" s="39">
        <v>0</v>
      </c>
      <c r="F81" s="39">
        <v>0</v>
      </c>
      <c r="G81" s="44">
        <f>IF($D$81="",IF($E$81&gt;0,"Ny data",IF($E$81="","",0)),IF($D$81=0,IF($E$81=0,0,"Ny data"),($E$81-$D$81)/$D$81))</f>
        <v>0</v>
      </c>
      <c r="H81" s="44">
        <f>IF($E$81="",IF($F$81&gt;0,"Ny data",IF($F$81="","",0)),IF($E$81=0,IF($F$81=0,0,"Ny data"),($F$81-$E$81)/$E$81))</f>
        <v>0</v>
      </c>
      <c r="I81" s="39"/>
    </row>
    <row r="82" spans="1:9" ht="12.75" x14ac:dyDescent="0.2">
      <c r="A82" s="32" t="s">
        <v>108</v>
      </c>
      <c r="B82" s="33"/>
      <c r="C82" s="34"/>
      <c r="D82" s="42"/>
      <c r="E82" s="35"/>
      <c r="F82" s="35"/>
      <c r="G82" s="34" t="str">
        <f>IF($D$82="",IF($E$82&gt;0,"Ny data",IF($E$82="","",0)),IF($D$82=0,IF($E$82=0,0,"Ny data"),($E$82-$D$82)/$D$82))</f>
        <v/>
      </c>
      <c r="H82" s="42" t="str">
        <f>IF($E$82="",IF($F$82&gt;0,"Ny data",IF($F$82="","",0)),IF($E$82=0,IF($F$82=0,0,"Ny data"),($F$82-$E$82)/$E$82))</f>
        <v/>
      </c>
      <c r="I82" s="35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43">
        <v>14</v>
      </c>
      <c r="E83" s="39">
        <v>15</v>
      </c>
      <c r="F83" s="39">
        <v>15</v>
      </c>
      <c r="G83" s="44">
        <f>IF($D$83="",IF($E$83&gt;0,"Ny data",IF($E$83="","",0)),IF($D$83=0,IF($E$83=0,0,"Ny data"),($E$83-$D$83)/$D$83))</f>
        <v>7.1428571428571425E-2</v>
      </c>
      <c r="H83" s="44">
        <f>IF($E$83="",IF($F$83&gt;0,"Ny data",IF($F$83="","",0)),IF($E$83=0,IF($F$83=0,0,"Ny data"),($F$83-$E$83)/$E$83))</f>
        <v>0</v>
      </c>
      <c r="I83" s="39"/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43">
        <v>66</v>
      </c>
      <c r="E84" s="39">
        <v>64</v>
      </c>
      <c r="F84" s="39">
        <v>63</v>
      </c>
      <c r="G84" s="44">
        <f>IF($D$84="",IF($E$84&gt;0,"Ny data",IF($E$84="","",0)),IF($D$84=0,IF($E$84=0,0,"Ny data"),($E$84-$D$84)/$D$84))</f>
        <v>-3.0303030303030304E-2</v>
      </c>
      <c r="H84" s="44">
        <f>IF($E$84="",IF($F$84&gt;0,"Ny data",IF($F$84="","",0)),IF($E$84=0,IF($F$84=0,0,"Ny data"),($F$84-$E$84)/$E$84))</f>
        <v>-1.5625E-2</v>
      </c>
      <c r="I84" s="39"/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43">
        <v>66</v>
      </c>
      <c r="E85" s="39">
        <v>64</v>
      </c>
      <c r="F85" s="39">
        <v>63</v>
      </c>
      <c r="G85" s="44">
        <f>IF($D$85="",IF($E$85&gt;0,"Ny data",IF($E$85="","",0)),IF($D$85=0,IF($E$85=0,0,"Ny data"),($E$85-$D$85)/$D$85))</f>
        <v>-3.0303030303030304E-2</v>
      </c>
      <c r="H85" s="44">
        <f>IF($E$85="",IF($F$85&gt;0,"Ny data",IF($F$85="","",0)),IF($E$85=0,IF($F$85=0,0,"Ny data"),($F$85-$E$85)/$E$85))</f>
        <v>-1.5625E-2</v>
      </c>
      <c r="I85" s="39"/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43">
        <v>66</v>
      </c>
      <c r="E86" s="39">
        <v>64</v>
      </c>
      <c r="F86" s="39">
        <v>63</v>
      </c>
      <c r="G86" s="44">
        <f>IF($D$86="",IF($E$86&gt;0,"Ny data",IF($E$86="","",0)),IF($D$86=0,IF($E$86=0,0,"Ny data"),($E$86-$D$86)/$D$86))</f>
        <v>-3.0303030303030304E-2</v>
      </c>
      <c r="H86" s="44">
        <f>IF($E$86="",IF($F$86&gt;0,"Ny data",IF($F$86="","",0)),IF($E$86=0,IF($F$86=0,0,"Ny data"),($F$86-$E$86)/$E$86))</f>
        <v>-1.5625E-2</v>
      </c>
      <c r="I86" s="39"/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43">
        <v>56</v>
      </c>
      <c r="E87" s="39">
        <v>56</v>
      </c>
      <c r="F87" s="39">
        <v>56</v>
      </c>
      <c r="G87" s="44">
        <f>IF($D$87="",IF($E$87&gt;0,"Ny data",IF($E$87="","",0)),IF($D$87=0,IF($E$87=0,0,"Ny data"),($E$87-$D$87)/$D$87))</f>
        <v>0</v>
      </c>
      <c r="H87" s="44">
        <f>IF($E$87="",IF($F$87&gt;0,"Ny data",IF($F$87="","",0)),IF($E$87=0,IF($F$87=0,0,"Ny data"),($F$87-$E$87)/$E$87))</f>
        <v>0</v>
      </c>
      <c r="I87" s="39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43">
        <v>56</v>
      </c>
      <c r="E88" s="39">
        <v>56</v>
      </c>
      <c r="F88" s="39">
        <v>56</v>
      </c>
      <c r="G88" s="44">
        <f>IF($D$88="",IF($E$88&gt;0,"Ny data",IF($E$88="","",0)),IF($D$88=0,IF($E$88=0,0,"Ny data"),($E$88-$D$88)/$D$88))</f>
        <v>0</v>
      </c>
      <c r="H88" s="44">
        <f>IF($E$88="",IF($F$88&gt;0,"Ny data",IF($F$88="","",0)),IF($E$88=0,IF($F$88=0,0,"Ny data"),($F$88-$E$88)/$E$88))</f>
        <v>0</v>
      </c>
      <c r="I88" s="39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43">
        <v>56</v>
      </c>
      <c r="E89" s="39">
        <v>56</v>
      </c>
      <c r="F89" s="39">
        <v>56</v>
      </c>
      <c r="G89" s="44">
        <f>IF($D$89="",IF($E$89&gt;0,"Ny data",IF($E$89="","",0)),IF($D$89=0,IF($E$89=0,0,"Ny data"),($E$89-$D$89)/$D$89))</f>
        <v>0</v>
      </c>
      <c r="H89" s="44">
        <f>IF($E$89="",IF($F$89&gt;0,"Ny data",IF($F$89="","",0)),IF($E$89=0,IF($F$89=0,0,"Ny data"),($F$89-$E$89)/$E$89))</f>
        <v>0</v>
      </c>
      <c r="I89" s="39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43">
        <v>9</v>
      </c>
      <c r="E90" s="39">
        <v>9</v>
      </c>
      <c r="F90" s="39">
        <v>9</v>
      </c>
      <c r="G90" s="44">
        <f>IF($D$90="",IF($E$90&gt;0,"Ny data",IF($E$90="","",0)),IF($D$90=0,IF($E$90=0,0,"Ny data"),($E$90-$D$90)/$D$90))</f>
        <v>0</v>
      </c>
      <c r="H90" s="44">
        <f>IF($E$90="",IF($F$90&gt;0,"Ny data",IF($F$90="","",0)),IF($E$90=0,IF($F$90=0,0,"Ny data"),($F$90-$E$90)/$E$90))</f>
        <v>0</v>
      </c>
      <c r="I90" s="39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43">
        <v>9</v>
      </c>
      <c r="E91" s="39">
        <v>9</v>
      </c>
      <c r="F91" s="39">
        <v>9</v>
      </c>
      <c r="G91" s="44">
        <f>IF($D$91="",IF($E$91&gt;0,"Ny data",IF($E$91="","",0)),IF($D$91=0,IF($E$91=0,0,"Ny data"),($E$91-$D$91)/$D$91))</f>
        <v>0</v>
      </c>
      <c r="H91" s="44">
        <f>IF($E$91="",IF($F$91&gt;0,"Ny data",IF($F$91="","",0)),IF($E$91=0,IF($F$91=0,0,"Ny data"),($F$91-$E$91)/$E$91))</f>
        <v>0</v>
      </c>
      <c r="I91" s="39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43">
        <v>9</v>
      </c>
      <c r="E92" s="39">
        <v>9</v>
      </c>
      <c r="F92" s="39">
        <v>9</v>
      </c>
      <c r="G92" s="44">
        <f>IF($D$92="",IF($E$92&gt;0,"Ny data",IF($E$92="","",0)),IF($D$92=0,IF($E$92=0,0,"Ny data"),($E$92-$D$92)/$D$92))</f>
        <v>0</v>
      </c>
      <c r="H92" s="44">
        <f>IF($E$92="",IF($F$92&gt;0,"Ny data",IF($F$92="","",0)),IF($E$92=0,IF($F$92=0,0,"Ny data"),($F$92-$E$92)/$E$92))</f>
        <v>0</v>
      </c>
      <c r="I92" s="39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/>
      <c r="F103" s="39"/>
      <c r="G103" s="44">
        <f>IF($D$103="",IF($E$103&gt;0,"Ny data",IF($E$103="","",0)),IF($D$103=0,IF($E$103=0,0,"Ny data"),($E$103-$D$103)/$D$103))</f>
        <v>0</v>
      </c>
      <c r="H103" s="44" t="str">
        <f>IF($E$103="",IF($F$103&gt;0,"Ny data",IF($F$103="","",0)),IF($E$103=0,IF($F$103=0,0,"Ny data"),($F$103-$E$103)/$E$103))</f>
        <v/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/>
      <c r="F113" s="39"/>
      <c r="G113" s="44">
        <f>IF($D$113="",IF($E$113&gt;0,"Ny data",IF($E$113="","",0)),IF($D$113=0,IF($E$113=0,0,"Ny data"),($E$113-$D$113)/$D$113))</f>
        <v>0</v>
      </c>
      <c r="H113" s="44" t="str">
        <f>IF($E$113="",IF($F$113&gt;0,"Ny data",IF($F$113="","",0)),IF($E$113=0,IF($F$113=0,0,"Ny data"),($F$113-$E$113)/$E$113))</f>
        <v/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/>
      <c r="F114" s="39"/>
      <c r="G114" s="44">
        <f>IF($D$114="",IF($E$114&gt;0,"Ny data",IF($E$114="","",0)),IF($D$114=0,IF($E$114=0,0,"Ny data"),($E$114-$D$114)/$D$114))</f>
        <v>0</v>
      </c>
      <c r="H114" s="44" t="str">
        <f>IF($E$114="",IF($F$114&gt;0,"Ny data",IF($F$114="","",0)),IF($E$114=0,IF($F$114=0,0,"Ny data"),($F$114-$E$114)/$E$114))</f>
        <v/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/>
      <c r="F116" s="39"/>
      <c r="G116" s="44">
        <f>IF($D$116="",IF($E$116&gt;0,"Ny data",IF($E$116="","",0)),IF($D$116=0,IF($E$116=0,0,"Ny data"),($E$116-$D$116)/$D$116))</f>
        <v>0</v>
      </c>
      <c r="H116" s="44" t="str">
        <f>IF($E$116="",IF($F$116&gt;0,"Ny data",IF($F$116="","",0)),IF($E$116=0,IF($F$116=0,0,"Ny data"),($F$116-$E$116)/$E$116))</f>
        <v/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50</v>
      </c>
      <c r="E135" s="39">
        <v>50</v>
      </c>
      <c r="F135" s="39">
        <v>50</v>
      </c>
      <c r="G135" s="44">
        <f>IF($D$135="",IF($E$135&gt;0,"Ny data",IF($E$135="","",0)),IF($D$135=0,IF($E$135=0,0,"Ny data"),($E$135-$D$135)/$D$135))</f>
        <v>0</v>
      </c>
      <c r="H135" s="44">
        <f>IF($E$135="",IF($F$135&gt;0,"Ny data",IF($F$135="","",0)),IF($E$135=0,IF($F$135=0,0,"Ny data"),($F$135-$E$135)/$E$135))</f>
        <v>0</v>
      </c>
      <c r="I135" s="39"/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1</v>
      </c>
      <c r="E136" s="39">
        <v>1</v>
      </c>
      <c r="F136" s="39">
        <v>1</v>
      </c>
      <c r="G136" s="44">
        <f>IF($D$136="",IF($E$136&gt;0,"Ny data",IF($E$136="","",0)),IF($D$136=0,IF($E$136=0,0,"Ny data"),($E$136-$D$136)/$D$136))</f>
        <v>0</v>
      </c>
      <c r="H136" s="44">
        <f>IF($E$136="",IF($F$136&gt;0,"Ny data",IF($F$136="","",0)),IF($E$136=0,IF($F$136=0,0,"Ny data"),($F$136-$E$136)/$E$136))</f>
        <v>0</v>
      </c>
      <c r="I136" s="39"/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1</v>
      </c>
      <c r="E137" s="39">
        <v>1</v>
      </c>
      <c r="F137" s="39">
        <v>1</v>
      </c>
      <c r="G137" s="44">
        <f>IF($D$137="",IF($E$137&gt;0,"Ny data",IF($E$137="","",0)),IF($D$137=0,IF($E$137=0,0,"Ny data"),($E$137-$D$137)/$D$137))</f>
        <v>0</v>
      </c>
      <c r="H137" s="44">
        <f>IF($E$137="",IF($F$137&gt;0,"Ny data",IF($F$137="","",0)),IF($E$137=0,IF($F$137=0,0,"Ny data"),($F$137-$E$137)/$E$137))</f>
        <v>0</v>
      </c>
      <c r="I137" s="39"/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0</v>
      </c>
      <c r="E138" s="39">
        <v>0</v>
      </c>
      <c r="F138" s="39">
        <v>0</v>
      </c>
      <c r="G138" s="44">
        <f>IF($D$138="",IF($E$138&gt;0,"Ny data",IF($E$138="","",0)),IF($D$138=0,IF($E$138=0,0,"Ny data"),($E$138-$D$138)/$D$138))</f>
        <v>0</v>
      </c>
      <c r="H138" s="44">
        <f>IF($E$138="",IF($F$138&gt;0,"Ny data",IF($F$138="","",0)),IF($E$138=0,IF($F$138=0,0,"Ny data"),($F$138-$E$138)/$E$138))</f>
        <v>0</v>
      </c>
      <c r="I138" s="39"/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0</v>
      </c>
      <c r="E139" s="39">
        <v>0</v>
      </c>
      <c r="F139" s="39">
        <v>0</v>
      </c>
      <c r="G139" s="44">
        <f>IF($D$139="",IF($E$139&gt;0,"Ny data",IF($E$139="","",0)),IF($D$139=0,IF($E$139=0,0,"Ny data"),($E$139-$D$139)/$D$139))</f>
        <v>0</v>
      </c>
      <c r="H139" s="44">
        <f>IF($E$139="",IF($F$139&gt;0,"Ny data",IF($F$139="","",0)),IF($E$139=0,IF($F$139=0,0,"Ny data"),($F$139-$E$139)/$E$139))</f>
        <v>0</v>
      </c>
      <c r="I139" s="39"/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1</v>
      </c>
      <c r="E142" s="39">
        <v>1</v>
      </c>
      <c r="F142" s="39">
        <v>1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1</v>
      </c>
      <c r="E143" s="39">
        <v>1</v>
      </c>
      <c r="F143" s="39">
        <v>1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0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0</v>
      </c>
      <c r="H144" s="44">
        <f>IF($E$144="",IF($F$144&gt;0,"Ny data",IF($F$144="","",0)),IF($E$144=0,IF($F$144=0,0,"Ny data"),($F$144-$E$144)/$E$144))</f>
        <v>0</v>
      </c>
      <c r="I144" s="39"/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0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0</v>
      </c>
      <c r="H145" s="44">
        <f>IF($E$145="",IF($F$145&gt;0,"Ny data",IF($F$145="","",0)),IF($E$145=0,IF($F$145=0,0,"Ny data"),($F$145-$E$145)/$E$145))</f>
        <v>0</v>
      </c>
      <c r="I145" s="39"/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0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0</v>
      </c>
      <c r="H146" s="44">
        <f>IF($E$146="",IF($F$146&gt;0,"Ny data",IF($F$146="","",0)),IF($E$146=0,IF($F$146=0,0,"Ny data"),($F$146-$E$146)/$E$146))</f>
        <v>0</v>
      </c>
      <c r="I146" s="39"/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0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0</v>
      </c>
      <c r="H147" s="44">
        <f>IF($E$147="",IF($F$147&gt;0,"Ny data",IF($F$147="","",0)),IF($E$147=0,IF($F$147=0,0,"Ny data"),($F$147-$E$147)/$E$147))</f>
        <v>0</v>
      </c>
      <c r="I147" s="39"/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50</v>
      </c>
      <c r="E152" s="39">
        <v>50</v>
      </c>
      <c r="F152" s="39">
        <v>50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/>
      <c r="F158" s="39"/>
      <c r="G158" s="44">
        <f>IF($D$158="",IF($E$158&gt;0,"Ny data",IF($E$158="","",0)),IF($D$158=0,IF($E$158=0,0,"Ny data"),($E$158-$D$158)/$D$158))</f>
        <v>0</v>
      </c>
      <c r="H158" s="44" t="str">
        <f>IF($E$158="",IF($F$158&gt;0,"Ny data",IF($F$158="","",0)),IF($E$158=0,IF($F$158=0,0,"Ny data"),($F$158-$E$158)/$E$158))</f>
        <v/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/>
      <c r="F168" s="39"/>
      <c r="G168" s="44">
        <f>IF($D$168="",IF($E$168&gt;0,"Ny data",IF($E$168="","",0)),IF($D$168=0,IF($E$168=0,0,"Ny data"),($E$168-$D$168)/$D$168))</f>
        <v>0</v>
      </c>
      <c r="H168" s="44" t="str">
        <f>IF($E$168="",IF($F$168&gt;0,"Ny data",IF($F$168="","",0)),IF($E$168=0,IF($F$168=0,0,"Ny data"),($F$168-$E$168)/$E$168))</f>
        <v/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/>
      <c r="F169" s="39"/>
      <c r="G169" s="44">
        <f>IF($D$169="",IF($E$169&gt;0,"Ny data",IF($E$169="","",0)),IF($D$169=0,IF($E$169=0,0,"Ny data"),($E$169-$D$169)/$D$169))</f>
        <v>0</v>
      </c>
      <c r="H169" s="44" t="str">
        <f>IF($E$169="",IF($F$169&gt;0,"Ny data",IF($F$169="","",0)),IF($E$169=0,IF($F$169=0,0,"Ny data"),($F$169-$E$169)/$E$169))</f>
        <v/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/>
      <c r="F171" s="39"/>
      <c r="G171" s="44">
        <f>IF($D$171="",IF($E$171&gt;0,"Ny data",IF($E$171="","",0)),IF($D$171=0,IF($E$171=0,0,"Ny data"),($E$171-$D$171)/$D$171))</f>
        <v>0</v>
      </c>
      <c r="H171" s="44" t="str">
        <f>IF($E$171="",IF($F$171&gt;0,"Ny data",IF($F$171="","",0)),IF($E$171=0,IF($F$171=0,0,"Ny data"),($F$171-$E$171)/$E$171))</f>
        <v/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/>
      <c r="F190" s="39"/>
      <c r="G190" s="44">
        <f>IF($D$190="",IF($E$190&gt;0,"Ny data",IF($E$190="","",0)),IF($D$190=0,IF($E$190=0,0,"Ny data"),($E$190-$D$190)/$D$190))</f>
        <v>0</v>
      </c>
      <c r="H190" s="44" t="str">
        <f>IF($E$190="",IF($F$190&gt;0,"Ny data",IF($F$190="","",0)),IF($E$190=0,IF($F$190=0,0,"Ny data"),($F$190-$E$190)/$E$190))</f>
        <v/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/>
      <c r="F213" s="39"/>
      <c r="G213" s="44">
        <f>IF($D$213="",IF($E$213&gt;0,"Ny data",IF($E$213="","",0)),IF($D$213=0,IF($E$213=0,0,"Ny data"),($E$213-$D$213)/$D$213))</f>
        <v>0</v>
      </c>
      <c r="H213" s="44" t="str">
        <f>IF($E$213="",IF($F$213&gt;0,"Ny data",IF($F$213="","",0)),IF($E$213=0,IF($F$213=0,0,"Ny data"),($F$213-$E$213)/$E$213))</f>
        <v/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/>
      <c r="F223" s="39"/>
      <c r="G223" s="44">
        <f>IF($D$223="",IF($E$223&gt;0,"Ny data",IF($E$223="","",0)),IF($D$223=0,IF($E$223=0,0,"Ny data"),($E$223-$D$223)/$D$223))</f>
        <v>0</v>
      </c>
      <c r="H223" s="44" t="str">
        <f>IF($E$223="",IF($F$223&gt;0,"Ny data",IF($F$223="","",0)),IF($E$223=0,IF($F$223=0,0,"Ny data"),($F$223-$E$223)/$E$223))</f>
        <v/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/>
      <c r="F224" s="39"/>
      <c r="G224" s="44">
        <f>IF($D$224="",IF($E$224&gt;0,"Ny data",IF($E$224="","",0)),IF($D$224=0,IF($E$224=0,0,"Ny data"),($E$224-$D$224)/$D$224))</f>
        <v>0</v>
      </c>
      <c r="H224" s="44" t="str">
        <f>IF($E$224="",IF($F$224&gt;0,"Ny data",IF($F$224="","",0)),IF($E$224=0,IF($F$224=0,0,"Ny data"),($F$224-$E$224)/$E$224))</f>
        <v/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/>
      <c r="F226" s="39"/>
      <c r="G226" s="44">
        <f>IF($D$226="",IF($E$226&gt;0,"Ny data",IF($E$226="","",0)),IF($D$226=0,IF($E$226=0,0,"Ny data"),($E$226-$D$226)/$D$226))</f>
        <v>0</v>
      </c>
      <c r="H226" s="44" t="str">
        <f>IF($E$226="",IF($F$226&gt;0,"Ny data",IF($F$226="","",0)),IF($E$226=0,IF($F$226=0,0,"Ny data"),($F$226-$E$226)/$E$226))</f>
        <v/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/>
      <c r="F245" s="39"/>
      <c r="G245" s="44">
        <f>IF($D$245="",IF($E$245&gt;0,"Ny data",IF($E$245="","",0)),IF($D$245=0,IF($E$245=0,0,"Ny data"),($E$245-$D$245)/$D$245))</f>
        <v>0</v>
      </c>
      <c r="H245" s="44" t="str">
        <f>IF($E$245="",IF($F$245&gt;0,"Ny data",IF($F$245="","",0)),IF($E$245=0,IF($F$245=0,0,"Ny data"),($F$245-$E$245)/$E$245))</f>
        <v/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3094</v>
      </c>
      <c r="E248" s="39">
        <v>3094</v>
      </c>
      <c r="F248" s="39">
        <v>3094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850</v>
      </c>
      <c r="E249" s="39">
        <v>850</v>
      </c>
      <c r="F249" s="39">
        <v>850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850</v>
      </c>
      <c r="E250" s="39">
        <v>850</v>
      </c>
      <c r="F250" s="39">
        <v>850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850</v>
      </c>
      <c r="E251" s="39">
        <v>850</v>
      </c>
      <c r="F251" s="39">
        <v>850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1697</v>
      </c>
      <c r="E262" s="39">
        <v>1697</v>
      </c>
      <c r="F262" s="39">
        <v>1697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600</v>
      </c>
      <c r="E263" s="39">
        <v>600</v>
      </c>
      <c r="F263" s="39">
        <v>600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600</v>
      </c>
      <c r="E264" s="39">
        <v>600</v>
      </c>
      <c r="F264" s="39">
        <v>600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600</v>
      </c>
      <c r="E265" s="39">
        <v>600</v>
      </c>
      <c r="F265" s="39">
        <v>600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0</v>
      </c>
      <c r="E268" s="39"/>
      <c r="F268" s="39"/>
      <c r="G268" s="44">
        <f>IF($D$268="",IF($E$268&gt;0,"Ny data",IF($E$268="","",0)),IF($D$268=0,IF($E$268=0,0,"Ny data"),($E$268-$D$268)/$D$268))</f>
        <v>0</v>
      </c>
      <c r="H268" s="44" t="str">
        <f>IF($E$268="",IF($F$268&gt;0,"Ny data",IF($F$268="","",0)),IF($E$268=0,IF($F$268=0,0,"Ny data"),($F$268-$E$268)/$E$268))</f>
        <v/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/>
      <c r="F278" s="39"/>
      <c r="G278" s="44">
        <f>IF($D$278="",IF($E$278&gt;0,"Ny data",IF($E$278="","",0)),IF($D$278=0,IF($E$278=0,0,"Ny data"),($E$278-$D$278)/$D$278))</f>
        <v>0</v>
      </c>
      <c r="H278" s="44" t="str">
        <f>IF($E$278="",IF($F$278&gt;0,"Ny data",IF($F$278="","",0)),IF($E$278=0,IF($F$278=0,0,"Ny data"),($F$278-$E$278)/$E$278))</f>
        <v/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/>
      <c r="F279" s="39"/>
      <c r="G279" s="44">
        <f>IF($D$279="",IF($E$279&gt;0,"Ny data",IF($E$279="","",0)),IF($D$279=0,IF($E$279=0,0,"Ny data"),($E$279-$D$279)/$D$279))</f>
        <v>0</v>
      </c>
      <c r="H279" s="44" t="str">
        <f>IF($E$279="",IF($F$279&gt;0,"Ny data",IF($F$279="","",0)),IF($E$279=0,IF($F$279=0,0,"Ny data"),($F$279-$E$279)/$E$279))</f>
        <v/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/>
      <c r="F281" s="39"/>
      <c r="G281" s="44">
        <f>IF($D$281="",IF($E$281&gt;0,"Ny data",IF($E$281="","",0)),IF($D$281=0,IF($E$281=0,0,"Ny data"),($E$281-$D$281)/$D$281))</f>
        <v>0</v>
      </c>
      <c r="H281" s="44" t="str">
        <f>IF($E$281="",IF($F$281&gt;0,"Ny data",IF($F$281="","",0)),IF($E$281=0,IF($F$281=0,0,"Ny data"),($F$281-$E$281)/$E$281))</f>
        <v/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/>
      <c r="F300" s="39"/>
      <c r="G300" s="44">
        <f>IF($D$300="",IF($E$300&gt;0,"Ny data",IF($E$300="","",0)),IF($D$300=0,IF($E$300=0,0,"Ny data"),($E$300-$D$300)/$D$300))</f>
        <v>0</v>
      </c>
      <c r="H300" s="44" t="str">
        <f>IF($E$300="",IF($F$300&gt;0,"Ny data",IF($F$300="","",0)),IF($E$300=0,IF($F$300=0,0,"Ny data"),($F$300-$E$300)/$E$300))</f>
        <v/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8482</v>
      </c>
      <c r="E304" s="39">
        <v>8482</v>
      </c>
      <c r="F304" s="39">
        <v>8482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10993</v>
      </c>
      <c r="E305" s="39">
        <v>10993</v>
      </c>
      <c r="F305" s="39">
        <v>10993</v>
      </c>
      <c r="G305" s="44">
        <f>IF($D$305="",IF($E$305&gt;0,"Ny data",IF($E$305="","",0)),IF($D$305=0,IF($E$305=0,0,"Ny data"),($E$305-$D$305)/$D$305))</f>
        <v>0</v>
      </c>
      <c r="H305" s="44">
        <f>IF($E$305="",IF($F$305&gt;0,"Ny data",IF($F$305="","",0)),IF($E$305=0,IF($F$305=0,0,"Ny data"),($F$305-$E$305)/$E$305))</f>
        <v>0</v>
      </c>
      <c r="I305" s="39"/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10</v>
      </c>
      <c r="E306" s="39">
        <v>10</v>
      </c>
      <c r="F306" s="39">
        <v>10</v>
      </c>
      <c r="G306" s="44">
        <f>IF($D$306="",IF($E$306&gt;0,"Ny data",IF($E$306="","",0)),IF($D$306=0,IF($E$306=0,0,"Ny data"),($E$306-$D$306)/$D$306))</f>
        <v>0</v>
      </c>
      <c r="H306" s="44">
        <f>IF($E$306="",IF($F$306&gt;0,"Ny data",IF($F$306="","",0)),IF($E$306=0,IF($F$306=0,0,"Ny data"),($F$306-$E$306)/$E$306))</f>
        <v>0</v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>
        <v>0</v>
      </c>
      <c r="F307" s="39">
        <v>0</v>
      </c>
      <c r="G307" s="44">
        <f>IF($D$307="",IF($E$307&gt;0,"Ny data",IF($E$307="","",0)),IF($D$307=0,IF($E$307=0,0,"Ny data"),($E$307-$D$307)/$D$307))</f>
        <v>0</v>
      </c>
      <c r="H307" s="44">
        <f>IF($E$307="",IF($F$307&gt;0,"Ny data",IF($F$307="","",0)),IF($E$307=0,IF($F$307=0,0,"Ny data"),($F$307-$E$307)/$E$307))</f>
        <v>0</v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52181</v>
      </c>
      <c r="E309" s="39">
        <v>52181</v>
      </c>
      <c r="F309" s="39">
        <v>52181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4350</v>
      </c>
      <c r="E310" s="39">
        <v>4350</v>
      </c>
      <c r="F310" s="39">
        <v>4350</v>
      </c>
      <c r="G310" s="44">
        <f>IF($D$310="",IF($E$310&gt;0,"Ny data",IF($E$310="","",0)),IF($D$310=0,IF($E$310=0,0,"Ny data"),($E$310-$D$310)/$D$310))</f>
        <v>0</v>
      </c>
      <c r="H310" s="44">
        <f>IF($E$310="",IF($F$310&gt;0,"Ny data",IF($F$310="","",0)),IF($E$310=0,IF($F$310=0,0,"Ny data"),($F$310-$E$310)/$E$310))</f>
        <v>0</v>
      </c>
      <c r="I310" s="39"/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43</v>
      </c>
      <c r="E311" s="39">
        <v>43</v>
      </c>
      <c r="F311" s="39">
        <v>43</v>
      </c>
      <c r="G311" s="44">
        <f>IF($D$311="",IF($E$311&gt;0,"Ny data",IF($E$311="","",0)),IF($D$311=0,IF($E$311=0,0,"Ny data"),($E$311-$D$311)/$D$311))</f>
        <v>0</v>
      </c>
      <c r="H311" s="44">
        <f>IF($E$311="",IF($F$311&gt;0,"Ny data",IF($F$311="","",0)),IF($E$311=0,IF($F$311=0,0,"Ny data"),($F$311-$E$311)/$E$311))</f>
        <v>0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0</v>
      </c>
      <c r="E312" s="39">
        <v>0</v>
      </c>
      <c r="F312" s="39">
        <v>0</v>
      </c>
      <c r="G312" s="44">
        <f>IF($D$312="",IF($E$312&gt;0,"Ny data",IF($E$312="","",0)),IF($D$312=0,IF($E$312=0,0,"Ny data"),($E$312-$D$312)/$D$312))</f>
        <v>0</v>
      </c>
      <c r="H312" s="44">
        <f>IF($E$312="",IF($F$312&gt;0,"Ny data",IF($F$312="","",0)),IF($E$312=0,IF($F$312=0,0,"Ny data"),($F$312-$E$312)/$E$312))</f>
        <v>0</v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xf4LxoeFMy2X56WwwdfQym15s0NNONHTILkV8FZ//e5lzFLdbQsVTUpoC966Bochyf03512Lt6aPDGKungkOlQ==" saltValue="K6TQUWD2pUfKzL8AnHJCz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H21" sqref="H21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5" t="s">
        <v>12</v>
      </c>
      <c r="B1" s="49" t="s">
        <v>1</v>
      </c>
      <c r="C1" s="51" t="s">
        <v>2</v>
      </c>
      <c r="D1" s="51" t="s">
        <v>195</v>
      </c>
      <c r="E1" s="51" t="s">
        <v>201</v>
      </c>
      <c r="F1" s="51" t="s">
        <v>202</v>
      </c>
      <c r="G1" s="51" t="s">
        <v>203</v>
      </c>
      <c r="H1" s="51" t="s">
        <v>204</v>
      </c>
      <c r="I1" s="53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6"/>
      <c r="B2" s="50"/>
      <c r="C2" s="52"/>
      <c r="D2" s="52"/>
      <c r="E2" s="52"/>
      <c r="F2" s="52"/>
      <c r="G2" s="52"/>
      <c r="H2" s="52"/>
      <c r="I2" s="54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1217</v>
      </c>
      <c r="E4" s="39">
        <v>1217</v>
      </c>
      <c r="F4" s="39">
        <v>1217</v>
      </c>
      <c r="G4" s="44">
        <f>IF($D$4="",IF($E$4&gt;0,"Ny data",IF($E$4="","",0)),IF($D$4=0,IF($E$4=0,0,"Ny data"),($E$4-$D$4)/$D$4))</f>
        <v>0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35</v>
      </c>
      <c r="E5" s="39">
        <v>35</v>
      </c>
      <c r="F5" s="39">
        <v>35</v>
      </c>
      <c r="G5" s="44">
        <f>IF($D$5="",IF($E$5&gt;0,"Ny data",IF($E$5="","",0)),IF($D$5=0,IF($E$5=0,0,"Ny data"),($E$5-$D$5)/$D$5))</f>
        <v>0</v>
      </c>
      <c r="H5" s="44">
        <f>IF($E$5="",IF($F$5&gt;0,"Ny data",IF($F$5="","",0)),IF($E$5=0,IF($F$5=0,0,"Ny data"),($F$5-$E$5)/$E$5))</f>
        <v>0</v>
      </c>
      <c r="I5" s="39"/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0</v>
      </c>
      <c r="E6" s="39">
        <v>0</v>
      </c>
      <c r="F6" s="39">
        <v>0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13</v>
      </c>
      <c r="E7" s="39">
        <v>14</v>
      </c>
      <c r="F7" s="39">
        <v>15</v>
      </c>
      <c r="G7" s="44">
        <f>IF($D$7="",IF($E$7&gt;0,"Ny data",IF($E$7="","",0)),IF($D$7=0,IF($E$7=0,0,"Ny data"),($E$7-$D$7)/$D$7))</f>
        <v>7.6923076923076927E-2</v>
      </c>
      <c r="H7" s="44">
        <f>IF($E$7="",IF($F$7&gt;0,"Ny data",IF($F$7="","",0)),IF($E$7=0,IF($F$7=0,0,"Ny data"),($F$7-$E$7)/$E$7))</f>
        <v>7.1428571428571425E-2</v>
      </c>
      <c r="I7" s="39"/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3</v>
      </c>
      <c r="E9" s="39">
        <v>3</v>
      </c>
      <c r="F9" s="39">
        <v>3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1347</v>
      </c>
      <c r="E11" s="39">
        <v>1347</v>
      </c>
      <c r="F11" s="39">
        <v>1347</v>
      </c>
      <c r="G11" s="44">
        <f>IF($D$11="",IF($E$11&gt;0,"Ny data",IF($E$11="","",0)),IF($D$11=0,IF($E$11=0,0,"Ny data"),($E$11-$D$11)/$D$11))</f>
        <v>0</v>
      </c>
      <c r="H11" s="44">
        <f>IF($E$11="",IF($F$11&gt;0,"Ny data",IF($F$11="","",0)),IF($E$11=0,IF($F$11=0,0,"Ny data"),($F$11-$E$11)/$E$11))</f>
        <v>0</v>
      </c>
      <c r="I11" s="39"/>
      <c r="J11" s="4"/>
    </row>
    <row r="12" spans="1:53" ht="14.25" customHeight="1" x14ac:dyDescent="0.2">
      <c r="A12" s="46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f>151.8+33+15+102.3+66</f>
        <v>368.1</v>
      </c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>Ny data</v>
      </c>
      <c r="I12" s="39" t="s">
        <v>209</v>
      </c>
      <c r="J12" s="4"/>
    </row>
    <row r="13" spans="1:53" ht="14.25" customHeight="1" x14ac:dyDescent="0.2">
      <c r="A13" s="46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368</v>
      </c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>Ny data</v>
      </c>
      <c r="I13" s="39" t="s">
        <v>209</v>
      </c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ggHA1VytIdnmJrCGOnEBJlLkUkEYxbeLd8qwQZ0PLs49MOvKzLXJUfITmhas5Iz/vt+pqGpzBL1UjSZftDwo3A==" saltValue="ej1CtIZxl/3YTsGsItNgQ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phoneticPr fontId="24" type="noConversion"/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sqref="A1:F1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7" t="s">
        <v>182</v>
      </c>
      <c r="B1" s="57"/>
      <c r="C1" s="57"/>
      <c r="D1" s="57"/>
      <c r="E1" s="57"/>
      <c r="F1" s="57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7" t="s">
        <v>208</v>
      </c>
      <c r="B3" s="47"/>
      <c r="C3" s="47"/>
      <c r="D3" s="47"/>
      <c r="E3" s="47"/>
      <c r="F3" s="48"/>
    </row>
    <row r="4" spans="1:6" x14ac:dyDescent="0.2">
      <c r="F4" s="27"/>
    </row>
    <row r="6" spans="1:6" ht="18" x14ac:dyDescent="0.25">
      <c r="A6" s="57" t="s">
        <v>188</v>
      </c>
      <c r="B6" s="57"/>
      <c r="C6" s="57"/>
      <c r="D6" s="57"/>
      <c r="E6" s="57"/>
      <c r="F6" s="57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7" t="s">
        <v>208</v>
      </c>
      <c r="B8" s="47"/>
      <c r="C8" s="47"/>
      <c r="D8" s="47"/>
      <c r="E8" s="47"/>
      <c r="F8" s="48"/>
    </row>
    <row r="9" spans="1:6" x14ac:dyDescent="0.2">
      <c r="F9" s="27"/>
    </row>
    <row r="11" spans="1:6" ht="18" x14ac:dyDescent="0.25">
      <c r="A11" s="57" t="s">
        <v>193</v>
      </c>
      <c r="B11" s="57"/>
      <c r="C11" s="57"/>
      <c r="D11" s="57"/>
      <c r="E11" s="57"/>
      <c r="F11" s="57"/>
    </row>
    <row r="12" spans="1:6" ht="38.25" customHeight="1" x14ac:dyDescent="0.2">
      <c r="A12" s="58" t="s">
        <v>208</v>
      </c>
      <c r="B12" s="58"/>
      <c r="C12" s="58"/>
      <c r="D12" s="58"/>
      <c r="E12" s="58"/>
      <c r="F12" s="58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8rmKy5iP7gSdas2Uzxof0UoDdAcpdnMPjO5kG/MIzhrWbz+FIxMkVpDQXFD3Lf2+JeOlpz3D+uOiQlDeyoefNg==" saltValue="k+RAP6+SOq5U6KzXWz93tQ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Props1.xml><?xml version="1.0" encoding="utf-8"?>
<ds:datastoreItem xmlns:ds="http://schemas.openxmlformats.org/officeDocument/2006/customXml" ds:itemID="{F0914AE9-6F61-40A4-BE9A-EB9BD68AE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4762B-1913-46B0-98DE-C6D37F8FE9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9ABD37-78D2-4D05-93DA-0BE0C7BA4080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84b511e-9c5e-43bc-9d76-13eebfc3d53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cp:lastModifiedBy>Victor Todd-Moir</cp:lastModifiedBy>
  <cp:lastPrinted>2015-06-26T07:15:30Z</cp:lastPrinted>
  <dcterms:created xsi:type="dcterms:W3CDTF">2012-02-06T19:50:47Z</dcterms:created>
  <dcterms:modified xsi:type="dcterms:W3CDTF">2021-08-27T09:07:36Z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ContentTypeId">
    <vt:lpwstr>0x0101009FD46B438318451695FDB512CD7179AA008F597EA679B3C94C8EE1A10055F8342C</vt:lpwstr>
  </property>
  <property fmtid="{D5CDD505-2E9C-101B-9397-08002B2CF9AE}" pid="4" name="VDpubliceringsstatus">
    <vt:lpwstr>Kladde</vt:lpwstr>
  </property>
</Properties>
</file>