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\Projects\11000455XX\1100045558\04_Rapportbilag\"/>
    </mc:Choice>
  </mc:AlternateContent>
  <xr:revisionPtr revIDLastSave="0" documentId="8_{AB7851FC-432E-4754-BD7F-ECF0AA31A7B0}" xr6:coauthVersionLast="44" xr6:coauthVersionMax="44" xr10:uidLastSave="{00000000-0000-0000-0000-000000000000}"/>
  <bookViews>
    <workbookView xWindow="-108" yWindow="-108" windowWidth="19416" windowHeight="10440" xr2:uid="{3E1790C0-B1D9-4B65-9EB3-3C975256B5C4}"/>
  </bookViews>
  <sheets>
    <sheet name="1. etape SV" sheetId="1" r:id="rId1"/>
    <sheet name="Slette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6" i="1" l="1"/>
  <c r="O7" i="1"/>
  <c r="O5" i="1"/>
  <c r="P5" i="1" s="1"/>
  <c r="O26" i="1" l="1"/>
  <c r="O19" i="1"/>
  <c r="O18" i="1"/>
  <c r="O17" i="1" l="1"/>
  <c r="O32" i="1" l="1"/>
  <c r="P32" i="1" s="1"/>
  <c r="O31" i="1"/>
  <c r="P31" i="1" s="1"/>
  <c r="O24" i="1"/>
  <c r="O21" i="1"/>
  <c r="P21" i="1" s="1"/>
  <c r="P14" i="1"/>
  <c r="O13" i="1"/>
  <c r="O12" i="1"/>
  <c r="P7" i="1"/>
  <c r="O8" i="1"/>
  <c r="O9" i="1"/>
  <c r="O4" i="1"/>
  <c r="P4" i="1" s="1"/>
</calcChain>
</file>

<file path=xl/sharedStrings.xml><?xml version="1.0" encoding="utf-8"?>
<sst xmlns="http://schemas.openxmlformats.org/spreadsheetml/2006/main" count="288" uniqueCount="121">
  <si>
    <t>Løsninger</t>
  </si>
  <si>
    <t>Parametre til måling af forsyningssikkerhed</t>
  </si>
  <si>
    <t>Beskrivelse af løsningen</t>
  </si>
  <si>
    <t>Gennemsnitlig udløbskoncentration
 i mg TOT-N/l</t>
  </si>
  <si>
    <t>Gennemsnitlig udløbskoncentration
 i mg TOT-P/l</t>
  </si>
  <si>
    <t>Gennemsnitlig udløbskoncentration
 i mg TOT-BI5/l</t>
  </si>
  <si>
    <t xml:space="preserve">Stofmængder i kg/mm årsnedbør </t>
  </si>
  <si>
    <t>Antal afløbsstop pr. 10km ledning</t>
  </si>
  <si>
    <t>Antal årlige opstuvningshændelser</t>
  </si>
  <si>
    <t>Procent indsivning af vand</t>
  </si>
  <si>
    <t>X</t>
  </si>
  <si>
    <t>Efterpolering (avanceret spildevandsrensning)</t>
  </si>
  <si>
    <t>Valg af rør og maskinudstyr med høj kvalitet</t>
  </si>
  <si>
    <t>Reparation af brud</t>
  </si>
  <si>
    <t>Offerledning</t>
  </si>
  <si>
    <t>Korrekt sumpdesign og -udnyttelse</t>
  </si>
  <si>
    <t>Afgrænsning af kontakt for driftspersonale under pandemi for at undgå sygemelding</t>
  </si>
  <si>
    <t>LUR (Lokal udnyttelse af regnvand)</t>
  </si>
  <si>
    <t>Optimere drift af renseprocesser</t>
  </si>
  <si>
    <t>Transportnettet:</t>
  </si>
  <si>
    <t>Renseanlæg:</t>
  </si>
  <si>
    <t>Fælles:</t>
  </si>
  <si>
    <t>Centralisering??</t>
  </si>
  <si>
    <t>Slet?</t>
  </si>
  <si>
    <t>Drift og vedligeholdsplanlægning</t>
  </si>
  <si>
    <t>Hører den til? Slet?</t>
  </si>
  <si>
    <t>Gode arbejdsforhold og -miljø</t>
  </si>
  <si>
    <t>Anlægspris enhed</t>
  </si>
  <si>
    <t>Driftsomkostning enhed</t>
  </si>
  <si>
    <t>kr/red. Ha.</t>
  </si>
  <si>
    <t>2500-25000</t>
  </si>
  <si>
    <t>kr/lbm ledning</t>
  </si>
  <si>
    <t>Se TV-inspektioner</t>
  </si>
  <si>
    <t>15.000-100.000</t>
  </si>
  <si>
    <t>kr/brud</t>
  </si>
  <si>
    <t>Slettes</t>
  </si>
  <si>
    <t>kr/stk</t>
  </si>
  <si>
    <t>kr/udløb</t>
  </si>
  <si>
    <t>BlueNorth er spurgt</t>
  </si>
  <si>
    <t>kr/red. Ha./år</t>
  </si>
  <si>
    <t>Bemærkninger</t>
  </si>
  <si>
    <t>kr./stk.</t>
  </si>
  <si>
    <t>Fra teknologi-katalog</t>
  </si>
  <si>
    <t>kr./år</t>
  </si>
  <si>
    <r>
      <t>m</t>
    </r>
    <r>
      <rPr>
        <sz val="11"/>
        <color theme="1"/>
        <rFont val="Calibri"/>
        <family val="2"/>
      </rPr>
      <t>³/t</t>
    </r>
  </si>
  <si>
    <t>En del af design-stadie (svær at prissætte)</t>
  </si>
  <si>
    <t>Aktiv kul og ozonering, 50 mio for standardforsyning og 3 mio. i driftsomkostning</t>
  </si>
  <si>
    <t>250.000-1.000.000</t>
  </si>
  <si>
    <t>Prisoverslag for rådgiver til optimering af renseanlæg</t>
  </si>
  <si>
    <t>50-100% af investeringsomkostning for maskinudstyr - skal denne prissættes for standardforsyning eller i spænd?</t>
  </si>
  <si>
    <t>Svær at prissætte</t>
  </si>
  <si>
    <t>Total udskift er anlægsomkostning, mens drift er den kontinuerlige udskiftning, fra teknologi-kataloget</t>
  </si>
  <si>
    <t>Køb af ekstra skydeventil til udløbet (teknologi-kataloget)</t>
  </si>
  <si>
    <t>Kun renseanlæg, teknologi-katalog, meget svært at vurdere mængden af kemikalier der skal doseres så kemikalie er ikke inkluderet</t>
  </si>
  <si>
    <t>Kr./stk.</t>
  </si>
  <si>
    <t>1000-5000</t>
  </si>
  <si>
    <t>Pris for grundlæggende forsyningsaktivitet</t>
  </si>
  <si>
    <t>Ekstra pris relateret til forsyningssikkerhed</t>
  </si>
  <si>
    <t>Pris for forsyningssikkerhedsrelateret drift/vedligehold</t>
  </si>
  <si>
    <t>Pris for grundlæggende drift/vedligehold</t>
  </si>
  <si>
    <t>10.000-1.000.000</t>
  </si>
  <si>
    <t>Driver PLC og SRO, priser fra teknologi-kataloget</t>
  </si>
  <si>
    <t>1.000.000-10.000.000</t>
  </si>
  <si>
    <t>Teknisk levetid (gemmes)</t>
  </si>
  <si>
    <t>Vurderet levetid før svigt (gemmes)</t>
  </si>
  <si>
    <t>Forøget årlig afskrivning</t>
  </si>
  <si>
    <t>5000-60.000</t>
  </si>
  <si>
    <t>Forsinkelsesbassin i beton - definitioner fra tidligere rapporter, Tidligere rapport til miljøstyrelsen</t>
  </si>
  <si>
    <t>Tidligere rapport til miljøstyrelsen</t>
  </si>
  <si>
    <t>kr/lbm ledning/år</t>
  </si>
  <si>
    <t>56-5556 kr.</t>
  </si>
  <si>
    <t>4-40 kr.</t>
  </si>
  <si>
    <t>Kr./stk./år</t>
  </si>
  <si>
    <t>Fra statisk rist til mekanisk rist, spildevandskatalog</t>
  </si>
  <si>
    <t>Pris er sammenligninglig med separatkloakering, Tidligere rapport til miljøstyrelsen</t>
  </si>
  <si>
    <t>kr./(m³/t)/år</t>
  </si>
  <si>
    <t>7-37 kr.</t>
  </si>
  <si>
    <t>Afhængig af niveauet der ligges for IT-sikkerhed (fra konsulent timer et gang årligt til fuldtidsansat IT-specialist), estimat</t>
  </si>
  <si>
    <r>
      <rPr>
        <b/>
        <sz val="11"/>
        <color theme="1"/>
        <rFont val="Calibri"/>
        <family val="2"/>
        <scheme val="minor"/>
      </rPr>
      <t>Rensning af regnvand i våde bassiner</t>
    </r>
    <r>
      <rPr>
        <sz val="11"/>
        <color theme="1"/>
        <rFont val="Calibri"/>
        <family val="2"/>
        <scheme val="minor"/>
      </rPr>
      <t xml:space="preserve">
Et vådt bassin kan føre til en reduktion af kvælstof (N) og fosfor (P) på hhv. 40% og 60% af overfladevand inden det udledes til en recipient.</t>
    </r>
  </si>
  <si>
    <r>
      <rPr>
        <b/>
        <sz val="11"/>
        <color theme="1"/>
        <rFont val="Calibri"/>
        <family val="2"/>
        <scheme val="minor"/>
      </rPr>
      <t>Kloakseparering</t>
    </r>
    <r>
      <rPr>
        <sz val="11"/>
        <color theme="1"/>
        <rFont val="Calibri"/>
        <family val="2"/>
        <scheme val="minor"/>
      </rPr>
      <t xml:space="preserve">
Ved en kloakseparering opdeles transportnettet i ledninger til spildevand og overfladevand. Dette medføre en øget kapacitet af transportnettet, som giver færre opstuvningenshændelser og stofmængde udledt til recipient.</t>
    </r>
  </si>
  <si>
    <r>
      <rPr>
        <b/>
        <sz val="11"/>
        <color theme="1"/>
        <rFont val="Calibri"/>
        <family val="2"/>
        <scheme val="minor"/>
      </rPr>
      <t>Strømpeforing</t>
    </r>
    <r>
      <rPr>
        <sz val="11"/>
        <color theme="1"/>
        <rFont val="Calibri"/>
        <family val="2"/>
        <scheme val="minor"/>
      </rPr>
      <t xml:space="preserve">
Strømpeforing er en metode til at renovering af kloakker, hvor der skabes et nyt rør indeni det eksisterende rør. Dette reducere indsivning i ledningen, og dermed mængden af uvedkommende vand på renseanlægget.</t>
    </r>
  </si>
  <si>
    <r>
      <rPr>
        <b/>
        <sz val="11"/>
        <color theme="1"/>
        <rFont val="Calibri"/>
        <family val="2"/>
        <scheme val="minor"/>
      </rPr>
      <t>Ledningsrenovering</t>
    </r>
    <r>
      <rPr>
        <sz val="11"/>
        <color theme="1"/>
        <rFont val="Calibri"/>
        <family val="2"/>
        <scheme val="minor"/>
      </rPr>
      <t xml:space="preserve">
Ved ledningsrenovering udskiftes en ledning før der opstår et brud på ledningen. Dette reducere indsivning i ledningen, og dermed mængden af uvedkommende vand på renseanlægget.</t>
    </r>
  </si>
  <si>
    <r>
      <rPr>
        <b/>
        <sz val="11"/>
        <color theme="1"/>
        <rFont val="Calibri"/>
        <family val="2"/>
        <scheme val="minor"/>
      </rPr>
      <t>Dublering af særlig kritiske ledninger</t>
    </r>
    <r>
      <rPr>
        <sz val="11"/>
        <color theme="1"/>
        <rFont val="Calibri"/>
        <family val="2"/>
        <scheme val="minor"/>
      </rPr>
      <t xml:space="preserve">
Nogle ledninger vurderes særlig kritiske. I disse tilfælde kan der etableres to eller flere ledninger for at mindske konsekvensen ved svigt eller renovering.</t>
    </r>
  </si>
  <si>
    <r>
      <rPr>
        <b/>
        <sz val="11"/>
        <color theme="1"/>
        <rFont val="Calibri"/>
        <family val="2"/>
        <scheme val="minor"/>
      </rPr>
      <t>Spuling og TV-inspektioner af ledninger</t>
    </r>
    <r>
      <rPr>
        <sz val="11"/>
        <color theme="1"/>
        <rFont val="Calibri"/>
        <family val="2"/>
        <scheme val="minor"/>
      </rPr>
      <t xml:space="preserve">
Alle ledninger skal tv-inspiceres og spules med jævne mellemrum for at undgå afløbsstop, opstuvningshændelser som fører til udledning af urenset spildevand til recipient </t>
    </r>
  </si>
  <si>
    <r>
      <rPr>
        <b/>
        <sz val="11"/>
        <color theme="1"/>
        <rFont val="Calibri"/>
        <family val="2"/>
        <scheme val="minor"/>
      </rPr>
      <t>Spuling</t>
    </r>
    <r>
      <rPr>
        <sz val="11"/>
        <color theme="1"/>
        <rFont val="Calibri"/>
        <family val="2"/>
        <scheme val="minor"/>
      </rPr>
      <t xml:space="preserve">
Alle ledninger skal spules for at undgå afløbsstop, opstuvningshændelser som fører til udledning af urenset spildevand til recipient </t>
    </r>
  </si>
  <si>
    <r>
      <rPr>
        <b/>
        <sz val="11"/>
        <color theme="1"/>
        <rFont val="Calibri"/>
        <family val="2"/>
        <scheme val="minor"/>
      </rPr>
      <t>LAR (Lokal afledning af regnvand)</t>
    </r>
    <r>
      <rPr>
        <sz val="11"/>
        <color theme="1"/>
        <rFont val="Calibri"/>
        <family val="2"/>
        <scheme val="minor"/>
      </rPr>
      <t xml:space="preserve">
For at reducere belastningen på transportnettet under regnvejrshændelser kan der etableres lokale løsninger for håndtering af overfladevand. </t>
    </r>
  </si>
  <si>
    <r>
      <rPr>
        <b/>
        <sz val="11"/>
        <color theme="1"/>
        <rFont val="Calibri"/>
        <family val="2"/>
        <scheme val="minor"/>
      </rPr>
      <t>Overvågning af udløb</t>
    </r>
    <r>
      <rPr>
        <sz val="11"/>
        <color theme="1"/>
        <rFont val="Calibri"/>
        <family val="2"/>
        <scheme val="minor"/>
      </rPr>
      <t xml:space="preserve">
Der kan etableres målere til at monitorerer udledning til recipient</t>
    </r>
  </si>
  <si>
    <t>3704-37037</t>
  </si>
  <si>
    <r>
      <rPr>
        <b/>
        <sz val="11"/>
        <color theme="1"/>
        <rFont val="Calibri"/>
        <family val="2"/>
        <scheme val="minor"/>
      </rPr>
      <t>Ekstra kapacitet af rør, tanke og maskinudstyr i forhold til normal belastning</t>
    </r>
    <r>
      <rPr>
        <sz val="11"/>
        <color theme="1"/>
        <rFont val="Calibri"/>
        <family val="2"/>
        <scheme val="minor"/>
      </rPr>
      <t xml:space="preserve">
Ved etablering af nye renseanlæg dimensioneres alle komponenter typisk med en overkapacitet for at kunne håndtere en evt. stignende belastning i fremtiden</t>
    </r>
  </si>
  <si>
    <r>
      <rPr>
        <b/>
        <sz val="11"/>
        <color theme="1"/>
        <rFont val="Calibri"/>
        <family val="2"/>
        <scheme val="minor"/>
      </rPr>
      <t>Redundans på maskinudstyr</t>
    </r>
    <r>
      <rPr>
        <sz val="11"/>
        <color theme="1"/>
        <rFont val="Calibri"/>
        <family val="2"/>
        <scheme val="minor"/>
      </rPr>
      <t xml:space="preserve">
Der etableres to eller flere af samme maskinudstyr som driftes alternerende eller ved et master-slave princip</t>
    </r>
  </si>
  <si>
    <r>
      <rPr>
        <b/>
        <sz val="11"/>
        <color theme="1"/>
        <rFont val="Calibri"/>
        <family val="2"/>
        <scheme val="minor"/>
      </rPr>
      <t>Flere behandlingslinjer</t>
    </r>
    <r>
      <rPr>
        <sz val="11"/>
        <color theme="1"/>
        <rFont val="Calibri"/>
        <family val="2"/>
        <scheme val="minor"/>
      </rPr>
      <t xml:space="preserve">
Et renseanlæg kan etableres med to eller flere behandlingslinjer for at fortsat kunne rense spildevand selvom der sker svigt på den ene linje</t>
    </r>
  </si>
  <si>
    <r>
      <rPr>
        <b/>
        <sz val="11"/>
        <color theme="1"/>
        <rFont val="Calibri"/>
        <family val="2"/>
        <scheme val="minor"/>
      </rPr>
      <t>Kemikaliedosering</t>
    </r>
    <r>
      <rPr>
        <sz val="11"/>
        <color theme="1"/>
        <rFont val="Calibri"/>
        <family val="2"/>
        <scheme val="minor"/>
      </rPr>
      <t xml:space="preserve">
Tilsætning af kemikalier for at reducere den gennemsnitlige udløbskoncentration af Total N, Total P og Total BI5.</t>
    </r>
  </si>
  <si>
    <r>
      <rPr>
        <b/>
        <sz val="11"/>
        <color theme="1"/>
        <rFont val="Calibri"/>
        <family val="2"/>
        <scheme val="minor"/>
      </rPr>
      <t>Egenkontrol</t>
    </r>
    <r>
      <rPr>
        <sz val="11"/>
        <color theme="1"/>
        <rFont val="Calibri"/>
        <family val="2"/>
        <scheme val="minor"/>
      </rPr>
      <t xml:space="preserve">
Der tages ekstra prøver for at yderligere dokumentere at udløbskrav for Total N, Total P og Total BI5 overholdes.</t>
    </r>
  </si>
  <si>
    <r>
      <rPr>
        <b/>
        <sz val="11"/>
        <color theme="1"/>
        <rFont val="Calibri"/>
        <family val="2"/>
        <scheme val="minor"/>
      </rPr>
      <t>Back-up af programmering (PLC og SRO)</t>
    </r>
    <r>
      <rPr>
        <sz val="11"/>
        <color theme="1"/>
        <rFont val="Calibri"/>
        <family val="2"/>
        <scheme val="minor"/>
      </rPr>
      <t xml:space="preserve">
Der tages en back-up af PLC og SRO styringen, således at ved f.eks. ved fejl i styring eller hackerangreb</t>
    </r>
  </si>
  <si>
    <r>
      <rPr>
        <b/>
        <sz val="11"/>
        <color theme="1"/>
        <rFont val="Calibri"/>
        <family val="2"/>
        <scheme val="minor"/>
      </rPr>
      <t>Korrekt og tilstrækkelig uddanelse</t>
    </r>
    <r>
      <rPr>
        <sz val="11"/>
        <color theme="1"/>
        <rFont val="Calibri"/>
        <family val="2"/>
        <scheme val="minor"/>
      </rPr>
      <t xml:space="preserve">
Uddannelse af personale til drift og vedligehold af anlæg efter det nyeste standarder</t>
    </r>
  </si>
  <si>
    <r>
      <rPr>
        <b/>
        <sz val="11"/>
        <color theme="1"/>
        <rFont val="Calibri"/>
        <family val="2"/>
        <scheme val="minor"/>
      </rPr>
      <t>Fysisk tilsyn</t>
    </r>
    <r>
      <rPr>
        <sz val="11"/>
        <color theme="1"/>
        <rFont val="Calibri"/>
        <family val="2"/>
        <scheme val="minor"/>
      </rPr>
      <t xml:space="preserve">
Ved fysiske tilsyn vil driftspersonale kunne observere tilstanden af maskinanlæg og opdage potentielle svigt før de udvikler sig til et svigt. Dette kunne f.eks. at el-ledning er ved at knække, rottehuller osv.</t>
    </r>
  </si>
  <si>
    <r>
      <rPr>
        <b/>
        <sz val="11"/>
        <color theme="1"/>
        <rFont val="Calibri"/>
        <family val="2"/>
        <scheme val="minor"/>
      </rPr>
      <t>Stærk IT-sikkerhed</t>
    </r>
    <r>
      <rPr>
        <sz val="11"/>
        <color theme="1"/>
        <rFont val="Calibri"/>
        <family val="2"/>
        <scheme val="minor"/>
      </rPr>
      <t xml:space="preserve">
En stærk IT-sikkerhed kan minimere risikoen for hackerangreb som fører til svigt af SRO-anlæg.</t>
    </r>
  </si>
  <si>
    <t>Kr./anlæg/år</t>
  </si>
  <si>
    <t>50% af investeringsomkostning for maskinudstyr - prissættning for standardforsyning - Estimat</t>
  </si>
  <si>
    <t>28-111</t>
  </si>
  <si>
    <t>13889-55556</t>
  </si>
  <si>
    <t>5.000.000-20.000.000</t>
  </si>
  <si>
    <t>1-10% i pris for at få ekstra 10-25% i forhold til total anlægspris ved normal belastning - Prissætning for standardforsyning - Estimat</t>
  </si>
  <si>
    <t>25-50% af total anlægspris for enkel linje ekstra - prissættning for standardforsyning - Estimat</t>
  </si>
  <si>
    <t>278-16667</t>
  </si>
  <si>
    <t>50.000-3.000.000</t>
  </si>
  <si>
    <t>200.000 -
400.000 kr</t>
  </si>
  <si>
    <t>200.000-500.000 kr.</t>
  </si>
  <si>
    <t>5000-20000 kr.</t>
  </si>
  <si>
    <t>Prissat for standardforsyning</t>
  </si>
  <si>
    <t>Fra 14 dag til hvert halve år, estimat for standardforsyning</t>
  </si>
  <si>
    <t>Estimat for standardforsyning</t>
  </si>
  <si>
    <t>Lav back-up hvert kvartal, estimat for standardforsyning</t>
  </si>
  <si>
    <r>
      <rPr>
        <b/>
        <sz val="11"/>
        <color theme="1"/>
        <rFont val="Calibri"/>
        <family val="2"/>
        <scheme val="minor"/>
      </rPr>
      <t xml:space="preserve">Forsinkelsesbassiner 10 mm </t>
    </r>
    <r>
      <rPr>
        <sz val="11"/>
        <color theme="1"/>
        <rFont val="Calibri"/>
        <family val="2"/>
        <scheme val="minor"/>
      </rPr>
      <t xml:space="preserve">
Et forsinkelsesbassin er en løsning til at øge kapaciteten af transportnettet, hvorved at antallet af opstuvningenshændelser og stofmængde udledt til recipient reduceres.</t>
    </r>
  </si>
  <si>
    <r>
      <rPr>
        <b/>
        <sz val="11"/>
        <color theme="1"/>
        <rFont val="Calibri"/>
        <family val="2"/>
        <scheme val="minor"/>
      </rPr>
      <t>Etablering af renseforanstaltninger i overløbsbygværker</t>
    </r>
    <r>
      <rPr>
        <sz val="11"/>
        <color theme="1"/>
        <rFont val="Calibri"/>
        <family val="2"/>
        <scheme val="minor"/>
      </rPr>
      <t xml:space="preserve">
I overløbsbygværker kan der etableres en rist eller lign. renseforanstaltning for at mindske stofmængden, der udledes til recipient</t>
    </r>
  </si>
  <si>
    <r>
      <rPr>
        <b/>
        <sz val="11"/>
        <color theme="1"/>
        <rFont val="Calibri"/>
        <family val="2"/>
        <scheme val="minor"/>
      </rPr>
      <t>Kontinuerlig udskift af SRO</t>
    </r>
    <r>
      <rPr>
        <sz val="11"/>
        <color theme="1"/>
        <rFont val="Calibri"/>
        <family val="2"/>
        <scheme val="minor"/>
      </rPr>
      <t xml:space="preserve">
Udskift af komponenter i SRO-system før svigt således at styringen af renseanlægget ikke svigter. Der vil kunne føre til en højere udløbskoncentration af Total N, Total P og Total BI5, samt opstuvningshændelser med udledning af urenset spildevand til omgivelserne.</t>
    </r>
  </si>
  <si>
    <r>
      <rPr>
        <b/>
        <sz val="11"/>
        <color theme="1"/>
        <rFont val="Calibri"/>
        <family val="2"/>
        <scheme val="minor"/>
      </rPr>
      <t>Manuel mulighed for dreje kritiske ventiler</t>
    </r>
    <r>
      <rPr>
        <sz val="11"/>
        <color theme="1"/>
        <rFont val="Calibri"/>
        <family val="2"/>
        <scheme val="minor"/>
      </rPr>
      <t xml:space="preserve">
Alle motoriserede ventiler installeres med håndtag for at kunne regulere dem ved f.eks. strømsvigt eller lignende der føre til svigt af styringen.</t>
    </r>
  </si>
  <si>
    <r>
      <rPr>
        <b/>
        <sz val="11"/>
        <color theme="1"/>
        <rFont val="Calibri"/>
        <family val="2"/>
        <scheme val="minor"/>
      </rPr>
      <t>Beredskabsplan</t>
    </r>
    <r>
      <rPr>
        <sz val="11"/>
        <color theme="1"/>
        <rFont val="Calibri"/>
        <family val="2"/>
        <scheme val="minor"/>
      </rPr>
      <t xml:space="preserve">
En beredskabsplan er en plan for nøddrift og hvilke aktiviteter, der skal udføres under beredskab</t>
    </r>
  </si>
  <si>
    <r>
      <rPr>
        <b/>
        <sz val="11"/>
        <color theme="1"/>
        <rFont val="Calibri"/>
        <family val="2"/>
        <scheme val="minor"/>
      </rPr>
      <t>Asset management</t>
    </r>
    <r>
      <rPr>
        <sz val="11"/>
        <color theme="1"/>
        <rFont val="Calibri"/>
        <family val="2"/>
        <scheme val="minor"/>
      </rPr>
      <t xml:space="preserve">
Asset management er et ledelsesværktøj for at systematisere og koordinere drift/vedligehold samt investeringer i et renseanlæg</t>
    </r>
  </si>
  <si>
    <r>
      <rPr>
        <b/>
        <sz val="11"/>
        <color theme="1"/>
        <rFont val="Calibri"/>
        <family val="2"/>
        <scheme val="minor"/>
      </rPr>
      <t>Nødgenerator</t>
    </r>
    <r>
      <rPr>
        <sz val="11"/>
        <color theme="1"/>
        <rFont val="Calibri"/>
        <family val="2"/>
        <scheme val="minor"/>
      </rPr>
      <t xml:space="preserve">
En nødgenerator vil kunne drive et renseanlæg helt eller delvist i tilfælde af et strømsvigt</t>
    </r>
  </si>
  <si>
    <r>
      <rPr>
        <b/>
        <sz val="11"/>
        <color theme="1"/>
        <rFont val="Calibri"/>
        <family val="2"/>
        <scheme val="minor"/>
      </rPr>
      <t>UPS-anlæg</t>
    </r>
    <r>
      <rPr>
        <sz val="11"/>
        <color theme="1"/>
        <rFont val="Calibri"/>
        <family val="2"/>
        <scheme val="minor"/>
      </rPr>
      <t xml:space="preserve">
Et UPS-anlæg vil kunne drive mindre dele af et renseanlæg indtil nødgeneratoren opstartes.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</si>
</sst>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&quot;kr.&quot;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6">
    <xf numFmtId="0" fontId="0" fillId="0" borderId="0" xfId="0"/>
    <xf numFmtId="0" fontId="1" fillId="2" borderId="4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0" fillId="0" borderId="6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6" xfId="0" applyBorder="1"/>
    <xf numFmtId="0" fontId="1" fillId="2" borderId="5" xfId="0" applyFont="1" applyFill="1" applyBorder="1" applyAlignment="1">
      <alignment wrapText="1"/>
    </xf>
    <xf numFmtId="0" fontId="1" fillId="2" borderId="0" xfId="0" applyFont="1" applyFill="1" applyBorder="1" applyAlignment="1">
      <alignment horizontal="center"/>
    </xf>
    <xf numFmtId="0" fontId="0" fillId="0" borderId="9" xfId="0" applyBorder="1" applyAlignment="1">
      <alignment horizontal="center" vertical="center" wrapText="1"/>
    </xf>
    <xf numFmtId="0" fontId="1" fillId="2" borderId="10" xfId="0" applyFont="1" applyFill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 applyAlignment="1">
      <alignment horizontal="center" vertical="center" wrapText="1"/>
    </xf>
    <xf numFmtId="0" fontId="0" fillId="0" borderId="12" xfId="0" applyBorder="1"/>
    <xf numFmtId="0" fontId="1" fillId="2" borderId="14" xfId="0" applyFont="1" applyFill="1" applyBorder="1" applyAlignment="1">
      <alignment wrapText="1"/>
    </xf>
    <xf numFmtId="164" fontId="0" fillId="0" borderId="6" xfId="0" applyNumberFormat="1" applyBorder="1" applyAlignment="1">
      <alignment horizontal="center" vertical="center" wrapText="1"/>
    </xf>
    <xf numFmtId="164" fontId="0" fillId="0" borderId="6" xfId="0" applyNumberFormat="1" applyBorder="1"/>
    <xf numFmtId="0" fontId="0" fillId="0" borderId="6" xfId="0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textRotation="90"/>
    </xf>
    <xf numFmtId="164" fontId="0" fillId="0" borderId="6" xfId="0" applyNumberFormat="1" applyFill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Fill="1" applyBorder="1"/>
    <xf numFmtId="0" fontId="1" fillId="2" borderId="1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textRotation="90" wrapText="1"/>
    </xf>
    <xf numFmtId="0" fontId="1" fillId="2" borderId="13" xfId="0" applyNumberFormat="1" applyFont="1" applyFill="1" applyBorder="1" applyAlignment="1">
      <alignment horizontal="center" textRotation="90" wrapText="1"/>
    </xf>
    <xf numFmtId="0" fontId="0" fillId="0" borderId="6" xfId="0" applyNumberFormat="1" applyFill="1" applyBorder="1" applyAlignment="1">
      <alignment horizontal="center" vertical="center" wrapText="1"/>
    </xf>
    <xf numFmtId="0" fontId="0" fillId="0" borderId="6" xfId="0" applyNumberFormat="1" applyFill="1" applyBorder="1"/>
    <xf numFmtId="0" fontId="0" fillId="0" borderId="6" xfId="0" applyNumberFormat="1" applyBorder="1"/>
    <xf numFmtId="0" fontId="0" fillId="0" borderId="17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64" fontId="0" fillId="0" borderId="17" xfId="0" applyNumberFormat="1" applyBorder="1" applyAlignment="1">
      <alignment horizontal="center" vertical="center" wrapText="1"/>
    </xf>
    <xf numFmtId="0" fontId="0" fillId="0" borderId="17" xfId="0" applyBorder="1"/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/>
    <xf numFmtId="164" fontId="0" fillId="0" borderId="17" xfId="0" applyNumberForma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9" xfId="0" applyBorder="1" applyAlignment="1">
      <alignment horizontal="left" vertical="center" wrapText="1"/>
    </xf>
    <xf numFmtId="0" fontId="0" fillId="0" borderId="19" xfId="0" applyBorder="1" applyAlignment="1">
      <alignment horizontal="center" vertical="center" wrapText="1"/>
    </xf>
    <xf numFmtId="164" fontId="0" fillId="0" borderId="19" xfId="0" applyNumberFormat="1" applyBorder="1" applyAlignment="1">
      <alignment horizontal="center" vertical="center" wrapText="1"/>
    </xf>
    <xf numFmtId="164" fontId="0" fillId="0" borderId="19" xfId="0" applyNumberFormat="1" applyFill="1" applyBorder="1" applyAlignment="1">
      <alignment horizontal="center"/>
    </xf>
    <xf numFmtId="0" fontId="0" fillId="0" borderId="19" xfId="0" applyBorder="1"/>
    <xf numFmtId="0" fontId="0" fillId="0" borderId="6" xfId="0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0" xfId="0" applyNumberFormat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6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164" fontId="0" fillId="0" borderId="6" xfId="0" applyNumberFormat="1" applyFill="1" applyBorder="1" applyAlignment="1">
      <alignment vertical="center"/>
    </xf>
    <xf numFmtId="49" fontId="0" fillId="0" borderId="6" xfId="0" applyNumberFormat="1" applyFill="1" applyBorder="1" applyAlignment="1">
      <alignment horizontal="right" vertical="center"/>
    </xf>
    <xf numFmtId="49" fontId="0" fillId="0" borderId="6" xfId="0" applyNumberFormat="1" applyFill="1" applyBorder="1" applyAlignment="1">
      <alignment horizontal="center" vertical="center"/>
    </xf>
    <xf numFmtId="164" fontId="0" fillId="0" borderId="6" xfId="0" applyNumberFormat="1" applyFill="1" applyBorder="1" applyAlignment="1">
      <alignment horizontal="center" vertical="center"/>
    </xf>
    <xf numFmtId="164" fontId="0" fillId="0" borderId="17" xfId="0" applyNumberFormat="1" applyFill="1" applyBorder="1" applyAlignment="1">
      <alignment horizontal="center" vertical="center"/>
    </xf>
    <xf numFmtId="164" fontId="0" fillId="0" borderId="19" xfId="0" applyNumberForma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6" xfId="0" applyFill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NumberForma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 vertical="center"/>
    </xf>
    <xf numFmtId="164" fontId="0" fillId="0" borderId="6" xfId="0" applyNumberFormat="1" applyBorder="1" applyAlignment="1">
      <alignment vertical="center"/>
    </xf>
    <xf numFmtId="0" fontId="1" fillId="2" borderId="16" xfId="0" applyFont="1" applyFill="1" applyBorder="1" applyAlignment="1">
      <alignment horizontal="center" textRotation="90" wrapText="1"/>
    </xf>
    <xf numFmtId="3" fontId="0" fillId="0" borderId="6" xfId="0" applyNumberFormat="1" applyFill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wrapText="1"/>
    </xf>
    <xf numFmtId="164" fontId="0" fillId="0" borderId="0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/>
    <xf numFmtId="164" fontId="0" fillId="0" borderId="6" xfId="0" applyNumberFormat="1" applyFill="1" applyBorder="1" applyAlignment="1">
      <alignment horizontal="center"/>
    </xf>
    <xf numFmtId="164" fontId="0" fillId="0" borderId="6" xfId="0" applyNumberFormat="1" applyFill="1" applyBorder="1" applyAlignment="1">
      <alignment vertical="center" wrapText="1"/>
    </xf>
    <xf numFmtId="0" fontId="0" fillId="0" borderId="6" xfId="0" applyFill="1" applyBorder="1" applyAlignment="1">
      <alignment vertical="center" wrapText="1"/>
    </xf>
    <xf numFmtId="0" fontId="1" fillId="3" borderId="0" xfId="0" applyFont="1" applyFill="1" applyBorder="1" applyAlignment="1">
      <alignment wrapText="1"/>
    </xf>
    <xf numFmtId="0" fontId="1" fillId="3" borderId="7" xfId="0" applyFont="1" applyFill="1" applyBorder="1" applyAlignment="1">
      <alignment wrapText="1"/>
    </xf>
    <xf numFmtId="0" fontId="1" fillId="3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1C6010-87A6-4953-9526-64D800E206AB}">
  <dimension ref="A1:T33"/>
  <sheetViews>
    <sheetView tabSelected="1" topLeftCell="F2" zoomScale="60" zoomScaleNormal="60" workbookViewId="0">
      <pane ySplit="1" topLeftCell="A3" activePane="bottomLeft" state="frozen"/>
      <selection activeCell="A2" sqref="A2"/>
      <selection pane="bottomLeft" activeCell="F16" sqref="A16:XFD16"/>
    </sheetView>
  </sheetViews>
  <sheetFormatPr defaultRowHeight="14.4" x14ac:dyDescent="0.3"/>
  <cols>
    <col min="1" max="1" width="36.44140625" customWidth="1"/>
    <col min="2" max="4" width="20.88671875" bestFit="1" customWidth="1"/>
    <col min="5" max="5" width="11.33203125" bestFit="1" customWidth="1"/>
    <col min="6" max="6" width="13.33203125" bestFit="1" customWidth="1"/>
    <col min="7" max="7" width="11.44140625" bestFit="1" customWidth="1"/>
    <col min="8" max="8" width="10.109375" customWidth="1"/>
    <col min="9" max="9" width="17.88671875" bestFit="1" customWidth="1"/>
    <col min="10" max="10" width="16" customWidth="1"/>
    <col min="11" max="11" width="12.88671875" customWidth="1"/>
    <col min="12" max="12" width="16.5546875" style="61" bestFit="1" customWidth="1"/>
    <col min="13" max="13" width="14" style="61" customWidth="1"/>
    <col min="14" max="14" width="14" style="51" customWidth="1"/>
    <col min="15" max="15" width="14" style="58" customWidth="1"/>
    <col min="16" max="16" width="14" style="61" customWidth="1"/>
    <col min="17" max="17" width="16.88671875" bestFit="1" customWidth="1"/>
    <col min="18" max="18" width="57.88671875" bestFit="1" customWidth="1"/>
  </cols>
  <sheetData>
    <row r="1" spans="1:18" ht="15" hidden="1" thickBot="1" x14ac:dyDescent="0.35">
      <c r="A1" s="27" t="s">
        <v>0</v>
      </c>
      <c r="B1" s="92" t="s">
        <v>1</v>
      </c>
      <c r="C1" s="93"/>
      <c r="D1" s="93"/>
      <c r="E1" s="93"/>
      <c r="F1" s="93"/>
      <c r="G1" s="93"/>
      <c r="H1" s="94"/>
      <c r="I1" s="11"/>
      <c r="J1" s="11"/>
      <c r="K1" s="11"/>
    </row>
    <row r="2" spans="1:18" ht="258" thickBot="1" x14ac:dyDescent="0.35">
      <c r="A2" s="1" t="s">
        <v>2</v>
      </c>
      <c r="B2" s="10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8</v>
      </c>
      <c r="H2" s="13" t="s">
        <v>9</v>
      </c>
      <c r="I2" s="22" t="s">
        <v>56</v>
      </c>
      <c r="J2" s="22" t="s">
        <v>57</v>
      </c>
      <c r="K2" s="77" t="s">
        <v>27</v>
      </c>
      <c r="L2" s="22" t="s">
        <v>59</v>
      </c>
      <c r="M2" s="22" t="s">
        <v>58</v>
      </c>
      <c r="N2" s="31" t="s">
        <v>63</v>
      </c>
      <c r="O2" s="31" t="s">
        <v>64</v>
      </c>
      <c r="P2" s="30" t="s">
        <v>65</v>
      </c>
      <c r="Q2" s="30" t="s">
        <v>28</v>
      </c>
      <c r="R2" s="18" t="s">
        <v>40</v>
      </c>
    </row>
    <row r="3" spans="1:18" x14ac:dyDescent="0.3">
      <c r="A3" s="90" t="s">
        <v>19</v>
      </c>
      <c r="B3" s="3"/>
      <c r="C3" s="3"/>
      <c r="D3" s="3"/>
      <c r="E3" s="3"/>
      <c r="F3" s="3"/>
      <c r="G3" s="3"/>
      <c r="H3" s="12"/>
      <c r="I3" s="16"/>
      <c r="J3" s="16"/>
      <c r="K3" s="16"/>
      <c r="L3" s="62"/>
      <c r="M3" s="62"/>
      <c r="N3" s="52"/>
      <c r="O3" s="59"/>
      <c r="P3" s="62"/>
      <c r="Q3" s="17"/>
      <c r="R3" s="17"/>
    </row>
    <row r="4" spans="1:18" ht="86.4" x14ac:dyDescent="0.3">
      <c r="A4" s="4" t="s">
        <v>113</v>
      </c>
      <c r="B4" s="2"/>
      <c r="C4" s="2"/>
      <c r="D4" s="2"/>
      <c r="E4" s="2" t="s">
        <v>10</v>
      </c>
      <c r="F4" s="2"/>
      <c r="G4" s="2" t="s">
        <v>10</v>
      </c>
      <c r="H4" s="14"/>
      <c r="I4" s="19">
        <v>1000000</v>
      </c>
      <c r="J4" s="19">
        <v>0</v>
      </c>
      <c r="K4" s="2" t="s">
        <v>29</v>
      </c>
      <c r="L4" s="71">
        <v>5000</v>
      </c>
      <c r="M4" s="71">
        <v>0</v>
      </c>
      <c r="N4" s="53">
        <v>40</v>
      </c>
      <c r="O4" s="53">
        <f t="shared" ref="O4:O9" si="0">N4-(N4*0.1)</f>
        <v>36</v>
      </c>
      <c r="P4" s="63">
        <f>(I4/O4)-(I4/N4)</f>
        <v>2777.7777777777774</v>
      </c>
      <c r="Q4" s="9" t="s">
        <v>39</v>
      </c>
      <c r="R4" s="4" t="s">
        <v>67</v>
      </c>
    </row>
    <row r="5" spans="1:18" ht="72" x14ac:dyDescent="0.3">
      <c r="A5" s="4" t="s">
        <v>78</v>
      </c>
      <c r="B5" s="2"/>
      <c r="C5" s="2"/>
      <c r="D5" s="2"/>
      <c r="E5" s="2" t="s">
        <v>10</v>
      </c>
      <c r="F5" s="2"/>
      <c r="G5" s="2"/>
      <c r="H5" s="14"/>
      <c r="I5" s="19">
        <v>290000</v>
      </c>
      <c r="J5" s="19">
        <v>0</v>
      </c>
      <c r="K5" s="2" t="s">
        <v>29</v>
      </c>
      <c r="L5" s="71">
        <v>5200</v>
      </c>
      <c r="M5" s="71">
        <v>0</v>
      </c>
      <c r="N5" s="53">
        <v>40</v>
      </c>
      <c r="O5" s="53">
        <f t="shared" si="0"/>
        <v>36</v>
      </c>
      <c r="P5" s="63">
        <f>(I5/O5)-(I5/N5)</f>
        <v>805.55555555555566</v>
      </c>
      <c r="Q5" s="5" t="s">
        <v>39</v>
      </c>
      <c r="R5" s="4" t="s">
        <v>68</v>
      </c>
    </row>
    <row r="6" spans="1:18" ht="100.8" x14ac:dyDescent="0.3">
      <c r="A6" s="4" t="s">
        <v>79</v>
      </c>
      <c r="B6" s="2"/>
      <c r="C6" s="2"/>
      <c r="D6" s="2"/>
      <c r="E6" s="2" t="s">
        <v>10</v>
      </c>
      <c r="F6" s="2"/>
      <c r="G6" s="2" t="s">
        <v>10</v>
      </c>
      <c r="H6" s="14"/>
      <c r="I6" s="19" t="s">
        <v>30</v>
      </c>
      <c r="J6" s="19">
        <v>0</v>
      </c>
      <c r="K6" s="28" t="s">
        <v>31</v>
      </c>
      <c r="L6" s="23">
        <v>50</v>
      </c>
      <c r="M6" s="23">
        <v>0</v>
      </c>
      <c r="N6" s="32">
        <v>75</v>
      </c>
      <c r="O6" s="53">
        <f t="shared" si="0"/>
        <v>67.5</v>
      </c>
      <c r="P6" s="64" t="s">
        <v>71</v>
      </c>
      <c r="Q6" s="28" t="s">
        <v>69</v>
      </c>
      <c r="R6" s="9" t="s">
        <v>68</v>
      </c>
    </row>
    <row r="7" spans="1:18" ht="100.8" x14ac:dyDescent="0.3">
      <c r="A7" s="5" t="s">
        <v>80</v>
      </c>
      <c r="B7" s="2"/>
      <c r="C7" s="2"/>
      <c r="D7" s="2"/>
      <c r="E7" s="2"/>
      <c r="F7" s="2"/>
      <c r="G7" s="2"/>
      <c r="H7" s="14" t="s">
        <v>10</v>
      </c>
      <c r="I7" s="19">
        <v>1500</v>
      </c>
      <c r="J7" s="19">
        <v>0</v>
      </c>
      <c r="K7" s="28" t="s">
        <v>31</v>
      </c>
      <c r="L7" s="23">
        <v>50</v>
      </c>
      <c r="M7" s="23">
        <v>0</v>
      </c>
      <c r="N7" s="32">
        <v>75</v>
      </c>
      <c r="O7" s="53">
        <f t="shared" si="0"/>
        <v>67.5</v>
      </c>
      <c r="P7" s="63">
        <f>(I7/O7)-(I7/N7)</f>
        <v>2.2222222222222214</v>
      </c>
      <c r="Q7" s="28" t="s">
        <v>69</v>
      </c>
      <c r="R7" s="9" t="s">
        <v>68</v>
      </c>
    </row>
    <row r="8" spans="1:18" ht="86.4" x14ac:dyDescent="0.3">
      <c r="A8" s="5" t="s">
        <v>81</v>
      </c>
      <c r="B8" s="2"/>
      <c r="C8" s="2"/>
      <c r="D8" s="2"/>
      <c r="E8" s="2"/>
      <c r="F8" s="2"/>
      <c r="G8" s="2"/>
      <c r="H8" s="14" t="s">
        <v>10</v>
      </c>
      <c r="I8" s="19" t="s">
        <v>30</v>
      </c>
      <c r="J8" s="19">
        <v>0</v>
      </c>
      <c r="K8" s="28" t="s">
        <v>31</v>
      </c>
      <c r="L8" s="23">
        <v>50</v>
      </c>
      <c r="M8" s="23">
        <v>0</v>
      </c>
      <c r="N8" s="32">
        <v>75</v>
      </c>
      <c r="O8" s="53">
        <f t="shared" si="0"/>
        <v>67.5</v>
      </c>
      <c r="P8" s="65" t="s">
        <v>71</v>
      </c>
      <c r="Q8" s="28" t="s">
        <v>69</v>
      </c>
      <c r="R8" s="9" t="s">
        <v>68</v>
      </c>
    </row>
    <row r="9" spans="1:18" ht="72" x14ac:dyDescent="0.3">
      <c r="A9" s="5" t="s">
        <v>82</v>
      </c>
      <c r="B9" s="21"/>
      <c r="C9" s="21"/>
      <c r="D9" s="21"/>
      <c r="E9" s="21" t="s">
        <v>10</v>
      </c>
      <c r="F9" s="21"/>
      <c r="G9" s="21"/>
      <c r="H9" s="14"/>
      <c r="I9" s="19">
        <v>0</v>
      </c>
      <c r="J9" s="19" t="s">
        <v>30</v>
      </c>
      <c r="K9" s="28" t="s">
        <v>31</v>
      </c>
      <c r="L9" s="23">
        <v>0</v>
      </c>
      <c r="M9" s="23">
        <v>50</v>
      </c>
      <c r="N9" s="32">
        <v>75</v>
      </c>
      <c r="O9" s="53">
        <f t="shared" si="0"/>
        <v>67.5</v>
      </c>
      <c r="P9" s="65" t="s">
        <v>71</v>
      </c>
      <c r="Q9" s="28" t="s">
        <v>69</v>
      </c>
      <c r="R9" s="9" t="s">
        <v>68</v>
      </c>
    </row>
    <row r="10" spans="1:18" ht="86.4" x14ac:dyDescent="0.3">
      <c r="A10" s="5" t="s">
        <v>83</v>
      </c>
      <c r="B10" s="2"/>
      <c r="C10" s="2"/>
      <c r="D10" s="2"/>
      <c r="E10" s="2" t="s">
        <v>10</v>
      </c>
      <c r="F10" s="2" t="s">
        <v>10</v>
      </c>
      <c r="G10" s="2" t="s">
        <v>10</v>
      </c>
      <c r="H10" s="14"/>
      <c r="I10" s="19">
        <v>0</v>
      </c>
      <c r="J10" s="19">
        <v>0</v>
      </c>
      <c r="K10" s="28" t="s">
        <v>31</v>
      </c>
      <c r="L10" s="23">
        <v>50</v>
      </c>
      <c r="M10" s="23">
        <v>0</v>
      </c>
      <c r="N10" s="32">
        <v>1</v>
      </c>
      <c r="O10" s="53">
        <v>1</v>
      </c>
      <c r="P10" s="66">
        <v>0</v>
      </c>
      <c r="Q10" s="28" t="s">
        <v>69</v>
      </c>
      <c r="R10" s="9" t="s">
        <v>68</v>
      </c>
    </row>
    <row r="11" spans="1:18" ht="72" x14ac:dyDescent="0.3">
      <c r="A11" s="5" t="s">
        <v>84</v>
      </c>
      <c r="B11" s="2"/>
      <c r="C11" s="2"/>
      <c r="D11" s="2"/>
      <c r="E11" s="2" t="s">
        <v>10</v>
      </c>
      <c r="F11" s="2" t="s">
        <v>10</v>
      </c>
      <c r="G11" s="2" t="s">
        <v>10</v>
      </c>
      <c r="H11" s="14"/>
      <c r="I11" s="19">
        <v>0</v>
      </c>
      <c r="J11" s="19">
        <v>0</v>
      </c>
      <c r="K11" s="28" t="s">
        <v>31</v>
      </c>
      <c r="L11" s="23">
        <v>15</v>
      </c>
      <c r="M11" s="23">
        <v>0</v>
      </c>
      <c r="N11" s="32">
        <v>1</v>
      </c>
      <c r="O11" s="53">
        <v>1</v>
      </c>
      <c r="P11" s="66">
        <v>0</v>
      </c>
      <c r="Q11" s="28" t="s">
        <v>69</v>
      </c>
      <c r="R11" s="9" t="s">
        <v>68</v>
      </c>
    </row>
    <row r="12" spans="1:18" ht="72" x14ac:dyDescent="0.3">
      <c r="A12" s="5" t="s">
        <v>85</v>
      </c>
      <c r="B12" s="2"/>
      <c r="C12" s="2"/>
      <c r="D12" s="2"/>
      <c r="E12" s="2" t="s">
        <v>10</v>
      </c>
      <c r="F12" s="2"/>
      <c r="G12" s="2" t="s">
        <v>10</v>
      </c>
      <c r="H12" s="14"/>
      <c r="I12" s="19" t="s">
        <v>30</v>
      </c>
      <c r="J12" s="19">
        <v>0</v>
      </c>
      <c r="K12" s="28" t="s">
        <v>31</v>
      </c>
      <c r="L12" s="23">
        <v>50</v>
      </c>
      <c r="M12" s="23">
        <v>0</v>
      </c>
      <c r="N12" s="32">
        <v>75</v>
      </c>
      <c r="O12" s="53">
        <f>N12-(N12*0.1)</f>
        <v>67.5</v>
      </c>
      <c r="P12" s="65" t="s">
        <v>71</v>
      </c>
      <c r="Q12" s="28" t="s">
        <v>69</v>
      </c>
      <c r="R12" s="4" t="s">
        <v>74</v>
      </c>
    </row>
    <row r="13" spans="1:18" ht="86.4" x14ac:dyDescent="0.3">
      <c r="A13" s="5" t="s">
        <v>114</v>
      </c>
      <c r="B13" s="2"/>
      <c r="C13" s="2"/>
      <c r="D13" s="2"/>
      <c r="E13" s="2" t="s">
        <v>10</v>
      </c>
      <c r="F13" s="2"/>
      <c r="G13" s="2"/>
      <c r="H13" s="14"/>
      <c r="I13" s="28" t="s">
        <v>60</v>
      </c>
      <c r="J13" s="19">
        <v>0</v>
      </c>
      <c r="K13" s="28" t="s">
        <v>36</v>
      </c>
      <c r="L13" s="66">
        <v>100000</v>
      </c>
      <c r="M13" s="66">
        <v>0</v>
      </c>
      <c r="N13" s="60">
        <v>20</v>
      </c>
      <c r="O13" s="53">
        <f>N13-(N13*0.1)</f>
        <v>18</v>
      </c>
      <c r="P13" s="66" t="s">
        <v>70</v>
      </c>
      <c r="Q13" s="81" t="s">
        <v>72</v>
      </c>
      <c r="R13" s="4" t="s">
        <v>73</v>
      </c>
    </row>
    <row r="14" spans="1:18" ht="43.2" x14ac:dyDescent="0.3">
      <c r="A14" s="35" t="s">
        <v>86</v>
      </c>
      <c r="B14" s="36"/>
      <c r="C14" s="36"/>
      <c r="D14" s="36"/>
      <c r="E14" s="36" t="s">
        <v>10</v>
      </c>
      <c r="F14" s="36"/>
      <c r="G14" s="36"/>
      <c r="H14" s="37"/>
      <c r="I14" s="38">
        <v>0</v>
      </c>
      <c r="J14" s="43">
        <v>0</v>
      </c>
      <c r="K14" s="36" t="s">
        <v>37</v>
      </c>
      <c r="L14" s="67">
        <v>0</v>
      </c>
      <c r="M14" s="72" t="s">
        <v>66</v>
      </c>
      <c r="N14" s="73">
        <v>1</v>
      </c>
      <c r="O14" s="54">
        <v>1</v>
      </c>
      <c r="P14" s="67">
        <f>(I14/O14)-(I14/N14)</f>
        <v>0</v>
      </c>
      <c r="Q14" s="80" t="s">
        <v>72</v>
      </c>
      <c r="R14" s="39" t="s">
        <v>38</v>
      </c>
    </row>
    <row r="15" spans="1:18" s="42" customFormat="1" x14ac:dyDescent="0.3">
      <c r="A15" s="45"/>
      <c r="B15" s="46"/>
      <c r="C15" s="46"/>
      <c r="D15" s="46"/>
      <c r="E15" s="46"/>
      <c r="F15" s="46"/>
      <c r="G15" s="46"/>
      <c r="H15" s="46"/>
      <c r="I15" s="47"/>
      <c r="J15" s="48"/>
      <c r="K15" s="46"/>
      <c r="L15" s="68"/>
      <c r="M15" s="74"/>
      <c r="N15" s="75"/>
      <c r="O15" s="55"/>
      <c r="P15" s="68"/>
      <c r="Q15" s="79"/>
      <c r="R15" s="49"/>
    </row>
    <row r="16" spans="1:18" s="42" customFormat="1" x14ac:dyDescent="0.3">
      <c r="A16" s="89" t="s">
        <v>20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69"/>
      <c r="M16" s="69"/>
      <c r="N16" s="57"/>
      <c r="O16" s="56"/>
      <c r="P16" s="69"/>
      <c r="Q16" s="44"/>
    </row>
    <row r="17" spans="1:20" ht="115.2" x14ac:dyDescent="0.3">
      <c r="A17" s="6" t="s">
        <v>88</v>
      </c>
      <c r="B17" s="28" t="s">
        <v>10</v>
      </c>
      <c r="C17" s="28" t="s">
        <v>10</v>
      </c>
      <c r="D17" s="28" t="s">
        <v>10</v>
      </c>
      <c r="E17" s="28" t="s">
        <v>10</v>
      </c>
      <c r="F17" s="28" t="s">
        <v>10</v>
      </c>
      <c r="G17" s="28" t="s">
        <v>10</v>
      </c>
      <c r="H17" s="14"/>
      <c r="I17" s="78" t="s">
        <v>62</v>
      </c>
      <c r="J17" s="23">
        <v>0</v>
      </c>
      <c r="K17" s="8" t="s">
        <v>41</v>
      </c>
      <c r="L17" s="66">
        <v>0</v>
      </c>
      <c r="M17" s="66">
        <v>0</v>
      </c>
      <c r="N17" s="60">
        <v>30</v>
      </c>
      <c r="O17" s="53">
        <f>N17-(N17*0.1)</f>
        <v>27</v>
      </c>
      <c r="P17" s="66" t="s">
        <v>87</v>
      </c>
      <c r="Q17" s="80" t="s">
        <v>97</v>
      </c>
      <c r="R17" s="4" t="s">
        <v>102</v>
      </c>
    </row>
    <row r="18" spans="1:20" ht="57.6" x14ac:dyDescent="0.3">
      <c r="A18" s="6" t="s">
        <v>89</v>
      </c>
      <c r="B18" s="2" t="s">
        <v>10</v>
      </c>
      <c r="C18" s="2" t="s">
        <v>10</v>
      </c>
      <c r="D18" s="2" t="s">
        <v>10</v>
      </c>
      <c r="E18" s="2"/>
      <c r="F18" s="2"/>
      <c r="G18" s="2"/>
      <c r="H18" s="14"/>
      <c r="I18" s="78" t="s">
        <v>105</v>
      </c>
      <c r="J18" s="8">
        <v>0</v>
      </c>
      <c r="K18" s="8" t="s">
        <v>41</v>
      </c>
      <c r="L18" s="66">
        <v>0</v>
      </c>
      <c r="M18" s="66">
        <v>0</v>
      </c>
      <c r="N18" s="60">
        <v>20</v>
      </c>
      <c r="O18" s="53">
        <f>N18-(N18*0.1)</f>
        <v>18</v>
      </c>
      <c r="P18" s="66" t="s">
        <v>104</v>
      </c>
      <c r="Q18" s="80" t="s">
        <v>97</v>
      </c>
      <c r="R18" s="4" t="s">
        <v>98</v>
      </c>
    </row>
    <row r="19" spans="1:20" ht="72" x14ac:dyDescent="0.3">
      <c r="A19" s="6" t="s">
        <v>90</v>
      </c>
      <c r="B19" s="2" t="s">
        <v>10</v>
      </c>
      <c r="C19" s="2" t="s">
        <v>10</v>
      </c>
      <c r="D19" s="2" t="s">
        <v>10</v>
      </c>
      <c r="E19" s="2"/>
      <c r="F19" s="2"/>
      <c r="G19" s="2"/>
      <c r="H19" s="14"/>
      <c r="I19" s="78" t="s">
        <v>101</v>
      </c>
      <c r="J19" s="8">
        <v>0</v>
      </c>
      <c r="K19" s="8" t="s">
        <v>41</v>
      </c>
      <c r="L19" s="66">
        <v>0</v>
      </c>
      <c r="M19" s="66">
        <v>0</v>
      </c>
      <c r="N19" s="60">
        <v>40</v>
      </c>
      <c r="O19" s="53">
        <f>N19-(N19*0.1)</f>
        <v>36</v>
      </c>
      <c r="P19" s="66" t="s">
        <v>100</v>
      </c>
      <c r="Q19" s="80" t="s">
        <v>97</v>
      </c>
      <c r="R19" s="4" t="s">
        <v>103</v>
      </c>
      <c r="T19" s="83"/>
    </row>
    <row r="20" spans="1:20" ht="57.6" x14ac:dyDescent="0.3">
      <c r="A20" s="5" t="s">
        <v>92</v>
      </c>
      <c r="B20" s="2" t="s">
        <v>10</v>
      </c>
      <c r="C20" s="2" t="s">
        <v>10</v>
      </c>
      <c r="D20" s="2" t="s">
        <v>10</v>
      </c>
      <c r="E20" s="2"/>
      <c r="F20" s="2"/>
      <c r="G20" s="2"/>
      <c r="H20" s="14"/>
      <c r="I20" s="19">
        <v>0</v>
      </c>
      <c r="J20" s="19">
        <v>0</v>
      </c>
      <c r="K20" s="28" t="s">
        <v>41</v>
      </c>
      <c r="L20" s="71">
        <v>25000</v>
      </c>
      <c r="M20" s="71">
        <v>25000</v>
      </c>
      <c r="N20" s="53">
        <v>1</v>
      </c>
      <c r="O20" s="53">
        <v>1</v>
      </c>
      <c r="P20" s="70">
        <v>0</v>
      </c>
      <c r="Q20" s="25" t="s">
        <v>43</v>
      </c>
      <c r="R20" s="9" t="s">
        <v>111</v>
      </c>
    </row>
    <row r="21" spans="1:20" ht="57.6" x14ac:dyDescent="0.3">
      <c r="A21" s="5" t="s">
        <v>91</v>
      </c>
      <c r="B21" s="28" t="s">
        <v>10</v>
      </c>
      <c r="C21" s="28" t="s">
        <v>10</v>
      </c>
      <c r="D21" s="28" t="s">
        <v>10</v>
      </c>
      <c r="E21" s="28"/>
      <c r="F21" s="28"/>
      <c r="G21" s="28"/>
      <c r="H21" s="14"/>
      <c r="I21" s="19">
        <v>75000</v>
      </c>
      <c r="J21" s="19">
        <v>0</v>
      </c>
      <c r="K21" s="28" t="s">
        <v>54</v>
      </c>
      <c r="L21" s="63">
        <v>10000</v>
      </c>
      <c r="M21" s="66">
        <v>0</v>
      </c>
      <c r="N21" s="60">
        <v>10</v>
      </c>
      <c r="O21" s="53">
        <f>N21-(N21*0.1)</f>
        <v>9</v>
      </c>
      <c r="P21" s="66">
        <f>(I21/O21)-(I21/N21)</f>
        <v>833.33333333333394</v>
      </c>
      <c r="Q21" s="25" t="s">
        <v>43</v>
      </c>
      <c r="R21" s="4" t="s">
        <v>53</v>
      </c>
    </row>
    <row r="22" spans="1:20" s="42" customFormat="1" x14ac:dyDescent="0.3">
      <c r="A22" s="40"/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69"/>
      <c r="M22" s="69"/>
      <c r="N22" s="57"/>
      <c r="O22" s="56"/>
      <c r="P22" s="69"/>
    </row>
    <row r="23" spans="1:20" s="42" customFormat="1" x14ac:dyDescent="0.3">
      <c r="A23" s="91" t="s">
        <v>21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69"/>
      <c r="M23" s="69"/>
      <c r="N23" s="57"/>
      <c r="O23" s="56"/>
      <c r="P23" s="69"/>
    </row>
    <row r="24" spans="1:20" ht="115.2" x14ac:dyDescent="0.3">
      <c r="A24" s="5" t="s">
        <v>115</v>
      </c>
      <c r="B24" s="28" t="s">
        <v>10</v>
      </c>
      <c r="C24" s="28" t="s">
        <v>10</v>
      </c>
      <c r="D24" s="28" t="s">
        <v>10</v>
      </c>
      <c r="E24" s="28" t="s">
        <v>10</v>
      </c>
      <c r="F24" s="28"/>
      <c r="G24" s="28" t="s">
        <v>10</v>
      </c>
      <c r="H24" s="14"/>
      <c r="I24" s="28" t="s">
        <v>55</v>
      </c>
      <c r="J24" s="19">
        <v>0</v>
      </c>
      <c r="K24" s="28" t="s">
        <v>44</v>
      </c>
      <c r="L24" s="71">
        <v>2000</v>
      </c>
      <c r="M24" s="71">
        <v>0</v>
      </c>
      <c r="N24" s="53">
        <v>15</v>
      </c>
      <c r="O24" s="53">
        <f>N24-(N24*0.1)</f>
        <v>13.5</v>
      </c>
      <c r="P24" s="65" t="s">
        <v>76</v>
      </c>
      <c r="Q24" s="82" t="s">
        <v>75</v>
      </c>
      <c r="R24" s="4" t="s">
        <v>51</v>
      </c>
    </row>
    <row r="25" spans="1:20" ht="57.6" x14ac:dyDescent="0.3">
      <c r="A25" s="7" t="s">
        <v>93</v>
      </c>
      <c r="B25" s="8" t="s">
        <v>10</v>
      </c>
      <c r="C25" s="8" t="s">
        <v>10</v>
      </c>
      <c r="D25" s="8" t="s">
        <v>10</v>
      </c>
      <c r="E25" s="9"/>
      <c r="F25" s="9"/>
      <c r="G25" s="9"/>
      <c r="H25" s="15"/>
      <c r="I25" s="24">
        <v>0</v>
      </c>
      <c r="J25" s="24">
        <v>0</v>
      </c>
      <c r="K25" s="2" t="s">
        <v>41</v>
      </c>
      <c r="L25" s="71">
        <v>1000</v>
      </c>
      <c r="M25" s="71">
        <v>0</v>
      </c>
      <c r="N25" s="53">
        <v>1</v>
      </c>
      <c r="O25" s="53">
        <v>1</v>
      </c>
      <c r="P25" s="66">
        <v>0</v>
      </c>
      <c r="Q25" s="25" t="s">
        <v>43</v>
      </c>
      <c r="R25" s="9" t="s">
        <v>112</v>
      </c>
    </row>
    <row r="26" spans="1:20" ht="86.4" x14ac:dyDescent="0.3">
      <c r="A26" s="7" t="s">
        <v>116</v>
      </c>
      <c r="B26" s="8" t="s">
        <v>10</v>
      </c>
      <c r="C26" s="8" t="s">
        <v>10</v>
      </c>
      <c r="D26" s="8" t="s">
        <v>10</v>
      </c>
      <c r="E26" s="8" t="s">
        <v>10</v>
      </c>
      <c r="F26" s="9"/>
      <c r="G26" s="8" t="s">
        <v>10</v>
      </c>
      <c r="H26" s="15"/>
      <c r="I26" s="25" t="s">
        <v>108</v>
      </c>
      <c r="J26" s="24">
        <v>0</v>
      </c>
      <c r="K26" s="2" t="s">
        <v>41</v>
      </c>
      <c r="L26" s="71">
        <v>1000</v>
      </c>
      <c r="M26" s="71">
        <v>0</v>
      </c>
      <c r="N26" s="53">
        <v>20</v>
      </c>
      <c r="O26" s="53">
        <f>N26-(N26*0.1)</f>
        <v>18</v>
      </c>
      <c r="P26" s="66" t="s">
        <v>99</v>
      </c>
      <c r="Q26" s="25" t="s">
        <v>43</v>
      </c>
      <c r="R26" s="9" t="s">
        <v>52</v>
      </c>
    </row>
    <row r="27" spans="1:20" ht="57.6" x14ac:dyDescent="0.3">
      <c r="A27" s="7" t="s">
        <v>117</v>
      </c>
      <c r="B27" s="8" t="s">
        <v>10</v>
      </c>
      <c r="C27" s="8" t="s">
        <v>10</v>
      </c>
      <c r="D27" s="8" t="s">
        <v>10</v>
      </c>
      <c r="E27" s="8" t="s">
        <v>10</v>
      </c>
      <c r="F27" s="8"/>
      <c r="G27" s="8" t="s">
        <v>10</v>
      </c>
      <c r="H27" s="15"/>
      <c r="I27" s="25" t="s">
        <v>107</v>
      </c>
      <c r="J27" s="24">
        <v>0</v>
      </c>
      <c r="K27" s="25" t="s">
        <v>54</v>
      </c>
      <c r="L27" s="71">
        <v>0</v>
      </c>
      <c r="M27" s="71">
        <v>0</v>
      </c>
      <c r="N27" s="53">
        <v>1</v>
      </c>
      <c r="O27" s="53">
        <v>1</v>
      </c>
      <c r="P27" s="66">
        <v>0</v>
      </c>
      <c r="Q27" s="25" t="s">
        <v>43</v>
      </c>
      <c r="R27" s="9" t="s">
        <v>111</v>
      </c>
    </row>
    <row r="28" spans="1:20" ht="57.6" x14ac:dyDescent="0.3">
      <c r="A28" s="7" t="s">
        <v>94</v>
      </c>
      <c r="B28" s="8" t="s">
        <v>10</v>
      </c>
      <c r="C28" s="8" t="s">
        <v>10</v>
      </c>
      <c r="D28" s="8" t="s">
        <v>10</v>
      </c>
      <c r="E28" s="9"/>
      <c r="F28" s="9"/>
      <c r="G28" s="9"/>
      <c r="H28" s="15"/>
      <c r="I28" s="24">
        <v>0</v>
      </c>
      <c r="J28" s="24">
        <v>0</v>
      </c>
      <c r="K28" s="2" t="s">
        <v>41</v>
      </c>
      <c r="L28" s="71">
        <v>25000</v>
      </c>
      <c r="M28" s="71">
        <v>50000</v>
      </c>
      <c r="N28" s="53">
        <v>1</v>
      </c>
      <c r="O28" s="53">
        <v>1</v>
      </c>
      <c r="P28" s="66">
        <v>0</v>
      </c>
      <c r="Q28" s="25" t="s">
        <v>43</v>
      </c>
      <c r="R28" s="9" t="s">
        <v>111</v>
      </c>
    </row>
    <row r="29" spans="1:20" s="85" customFormat="1" ht="72" x14ac:dyDescent="0.3">
      <c r="A29" s="7" t="s">
        <v>118</v>
      </c>
      <c r="B29" s="8" t="s">
        <v>10</v>
      </c>
      <c r="C29" s="8" t="s">
        <v>10</v>
      </c>
      <c r="D29" s="8" t="s">
        <v>10</v>
      </c>
      <c r="E29" s="8" t="s">
        <v>10</v>
      </c>
      <c r="F29" s="8" t="s">
        <v>10</v>
      </c>
      <c r="G29" s="8" t="s">
        <v>10</v>
      </c>
      <c r="H29" s="84" t="s">
        <v>10</v>
      </c>
      <c r="I29" s="86">
        <v>0</v>
      </c>
      <c r="J29" s="84" t="s">
        <v>106</v>
      </c>
      <c r="K29" s="50" t="s">
        <v>41</v>
      </c>
      <c r="L29" s="23">
        <v>0</v>
      </c>
      <c r="M29" s="87">
        <v>40000</v>
      </c>
      <c r="N29" s="8">
        <v>1</v>
      </c>
      <c r="O29" s="8">
        <v>1</v>
      </c>
      <c r="P29" s="23">
        <v>0</v>
      </c>
      <c r="Q29" s="25" t="s">
        <v>43</v>
      </c>
      <c r="R29" s="88" t="s">
        <v>109</v>
      </c>
    </row>
    <row r="30" spans="1:20" ht="57.6" x14ac:dyDescent="0.3">
      <c r="A30" s="5" t="s">
        <v>96</v>
      </c>
      <c r="B30" s="2" t="s">
        <v>10</v>
      </c>
      <c r="C30" s="2" t="s">
        <v>10</v>
      </c>
      <c r="D30" s="2" t="s">
        <v>10</v>
      </c>
      <c r="E30" s="2" t="s">
        <v>10</v>
      </c>
      <c r="F30" s="2"/>
      <c r="G30" s="2" t="s">
        <v>10</v>
      </c>
      <c r="H30" s="14"/>
      <c r="I30" s="19">
        <v>0</v>
      </c>
      <c r="J30" s="19">
        <v>0</v>
      </c>
      <c r="K30" s="2" t="s">
        <v>41</v>
      </c>
      <c r="L30" s="76">
        <v>25000</v>
      </c>
      <c r="M30" s="76">
        <v>250000</v>
      </c>
      <c r="N30" s="53">
        <v>1</v>
      </c>
      <c r="O30" s="53">
        <v>1</v>
      </c>
      <c r="P30" s="66">
        <v>0</v>
      </c>
      <c r="Q30" s="25" t="s">
        <v>43</v>
      </c>
      <c r="R30" s="4" t="s">
        <v>77</v>
      </c>
    </row>
    <row r="31" spans="1:20" ht="57.6" x14ac:dyDescent="0.3">
      <c r="A31" s="5" t="s">
        <v>119</v>
      </c>
      <c r="B31" s="2" t="s">
        <v>10</v>
      </c>
      <c r="C31" s="2" t="s">
        <v>10</v>
      </c>
      <c r="D31" s="2" t="s">
        <v>10</v>
      </c>
      <c r="E31" s="2"/>
      <c r="F31" s="2"/>
      <c r="G31" s="2"/>
      <c r="H31" s="14"/>
      <c r="I31" s="19">
        <v>500000</v>
      </c>
      <c r="J31" s="19">
        <v>0</v>
      </c>
      <c r="K31" s="2" t="s">
        <v>41</v>
      </c>
      <c r="L31" s="76">
        <v>15000</v>
      </c>
      <c r="M31" s="76">
        <v>0</v>
      </c>
      <c r="N31" s="53">
        <v>30</v>
      </c>
      <c r="O31" s="53">
        <f>N31-(N31*0.1)</f>
        <v>27</v>
      </c>
      <c r="P31" s="66">
        <f>(I31/O31)-(I31/N31)</f>
        <v>1851.8518518518504</v>
      </c>
      <c r="Q31" s="24" t="s">
        <v>43</v>
      </c>
      <c r="R31" s="9" t="s">
        <v>42</v>
      </c>
    </row>
    <row r="32" spans="1:20" ht="57.6" x14ac:dyDescent="0.3">
      <c r="A32" s="7" t="s">
        <v>120</v>
      </c>
      <c r="B32" s="29" t="s">
        <v>10</v>
      </c>
      <c r="C32" s="29" t="s">
        <v>10</v>
      </c>
      <c r="D32" s="29" t="s">
        <v>10</v>
      </c>
      <c r="E32" s="9"/>
      <c r="F32" s="9"/>
      <c r="G32" s="9"/>
      <c r="H32" s="9"/>
      <c r="I32" s="63">
        <v>250000</v>
      </c>
      <c r="J32" s="63">
        <v>0</v>
      </c>
      <c r="K32" s="21" t="s">
        <v>41</v>
      </c>
      <c r="L32" s="63">
        <v>20000</v>
      </c>
      <c r="M32" s="63">
        <v>0</v>
      </c>
      <c r="N32" s="60">
        <v>20</v>
      </c>
      <c r="O32" s="53">
        <f>N32-(N32*0.1)</f>
        <v>18</v>
      </c>
      <c r="P32" s="66">
        <f>(I32/O32)-(I32/N32)</f>
        <v>1388.8888888888887</v>
      </c>
      <c r="Q32" s="24" t="s">
        <v>43</v>
      </c>
      <c r="R32" s="9" t="s">
        <v>61</v>
      </c>
    </row>
    <row r="33" spans="1:18" ht="86.4" x14ac:dyDescent="0.3">
      <c r="A33" s="7" t="s">
        <v>95</v>
      </c>
      <c r="B33" s="29" t="s">
        <v>10</v>
      </c>
      <c r="C33" s="29" t="s">
        <v>10</v>
      </c>
      <c r="D33" s="29" t="s">
        <v>10</v>
      </c>
      <c r="E33" s="9"/>
      <c r="F33" s="9"/>
      <c r="G33" s="9"/>
      <c r="H33" s="9"/>
      <c r="I33" s="76">
        <v>0</v>
      </c>
      <c r="J33" s="76">
        <v>0</v>
      </c>
      <c r="K33" s="29" t="s">
        <v>41</v>
      </c>
      <c r="L33" s="63">
        <v>50000</v>
      </c>
      <c r="M33" s="63">
        <v>0</v>
      </c>
      <c r="N33" s="60">
        <v>1</v>
      </c>
      <c r="O33" s="60">
        <v>1</v>
      </c>
      <c r="P33" s="66">
        <v>0</v>
      </c>
      <c r="Q33" s="25" t="s">
        <v>43</v>
      </c>
      <c r="R33" s="4" t="s">
        <v>110</v>
      </c>
    </row>
  </sheetData>
  <mergeCells count="1">
    <mergeCell ref="B1:H1"/>
  </mergeCells>
  <phoneticPr fontId="3" type="noConversion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9B11F-6000-41E3-A23C-F0B38252411C}">
  <dimension ref="A1:T11"/>
  <sheetViews>
    <sheetView workbookViewId="0">
      <selection activeCell="A15" sqref="A15"/>
    </sheetView>
  </sheetViews>
  <sheetFormatPr defaultRowHeight="14.4" x14ac:dyDescent="0.3"/>
  <cols>
    <col min="1" max="1" width="32.6640625" bestFit="1" customWidth="1"/>
  </cols>
  <sheetData>
    <row r="1" spans="1:20" x14ac:dyDescent="0.3">
      <c r="A1" s="5" t="s">
        <v>15</v>
      </c>
      <c r="B1" s="2" t="s">
        <v>10</v>
      </c>
      <c r="C1" s="2"/>
      <c r="D1" s="2"/>
      <c r="E1" s="2"/>
      <c r="F1" s="2"/>
      <c r="G1" s="2" t="s">
        <v>10</v>
      </c>
      <c r="H1" s="2" t="s">
        <v>10</v>
      </c>
      <c r="I1" s="2" t="s">
        <v>10</v>
      </c>
      <c r="J1" s="14"/>
      <c r="K1" s="2"/>
      <c r="L1" s="21"/>
      <c r="M1" s="2"/>
      <c r="N1" s="9"/>
      <c r="O1" s="9"/>
      <c r="P1" s="34"/>
      <c r="Q1" s="34"/>
      <c r="R1" s="9"/>
      <c r="S1" s="9"/>
      <c r="T1" s="9" t="s">
        <v>45</v>
      </c>
    </row>
    <row r="2" spans="1:20" ht="43.2" x14ac:dyDescent="0.3">
      <c r="A2" s="5" t="s">
        <v>14</v>
      </c>
      <c r="B2" s="2" t="s">
        <v>10</v>
      </c>
      <c r="C2" s="2"/>
      <c r="D2" s="2"/>
      <c r="E2" s="2"/>
      <c r="F2" s="2"/>
      <c r="G2" s="2" t="s">
        <v>10</v>
      </c>
      <c r="H2" s="2"/>
      <c r="I2" s="2" t="s">
        <v>10</v>
      </c>
      <c r="J2" s="14"/>
      <c r="K2" s="2" t="s">
        <v>30</v>
      </c>
      <c r="L2" s="21"/>
      <c r="M2" s="2" t="s">
        <v>31</v>
      </c>
      <c r="N2" s="8" t="s">
        <v>32</v>
      </c>
      <c r="O2" s="8"/>
      <c r="P2" s="32"/>
      <c r="Q2" s="32"/>
      <c r="R2" s="8"/>
      <c r="S2" s="9"/>
      <c r="T2" s="9" t="s">
        <v>23</v>
      </c>
    </row>
    <row r="3" spans="1:20" x14ac:dyDescent="0.3">
      <c r="A3" s="5" t="s">
        <v>17</v>
      </c>
      <c r="B3" s="2" t="s">
        <v>10</v>
      </c>
      <c r="C3" s="2"/>
      <c r="D3" s="2"/>
      <c r="E3" s="2"/>
      <c r="F3" s="2"/>
      <c r="G3" s="2" t="s">
        <v>10</v>
      </c>
      <c r="H3" s="2"/>
      <c r="I3" s="2" t="s">
        <v>10</v>
      </c>
      <c r="J3" s="14"/>
      <c r="K3" s="95" t="s">
        <v>35</v>
      </c>
      <c r="L3" s="95"/>
      <c r="M3" s="95"/>
      <c r="N3" s="95"/>
      <c r="O3" s="95"/>
      <c r="P3" s="95"/>
      <c r="Q3" s="95"/>
      <c r="R3" s="95"/>
      <c r="S3" s="95"/>
      <c r="T3" s="9"/>
    </row>
    <row r="4" spans="1:20" x14ac:dyDescent="0.3">
      <c r="A4" s="5" t="s">
        <v>22</v>
      </c>
      <c r="B4" s="2"/>
      <c r="C4" s="2"/>
      <c r="D4" s="2"/>
      <c r="E4" s="2"/>
      <c r="F4" s="2"/>
      <c r="G4" s="2"/>
      <c r="H4" s="2"/>
      <c r="I4" s="2"/>
      <c r="J4" s="14"/>
      <c r="K4" s="2"/>
      <c r="L4" s="21"/>
      <c r="M4" s="2"/>
      <c r="N4" s="9"/>
      <c r="O4" s="9"/>
      <c r="P4" s="34"/>
      <c r="Q4" s="34"/>
      <c r="R4" s="9"/>
      <c r="S4" s="9"/>
      <c r="T4" s="9"/>
    </row>
    <row r="5" spans="1:20" ht="28.8" x14ac:dyDescent="0.3">
      <c r="A5" s="5" t="s">
        <v>13</v>
      </c>
      <c r="B5" s="2"/>
      <c r="C5" s="2" t="s">
        <v>10</v>
      </c>
      <c r="D5" s="2"/>
      <c r="E5" s="2"/>
      <c r="F5" s="2"/>
      <c r="G5" s="2" t="s">
        <v>10</v>
      </c>
      <c r="H5" s="2"/>
      <c r="I5" s="2"/>
      <c r="J5" s="14" t="s">
        <v>10</v>
      </c>
      <c r="K5" s="2" t="s">
        <v>33</v>
      </c>
      <c r="L5" s="21"/>
      <c r="M5" s="2" t="s">
        <v>34</v>
      </c>
      <c r="N5" s="9">
        <v>0</v>
      </c>
      <c r="O5" s="9"/>
      <c r="P5" s="34"/>
      <c r="Q5" s="34"/>
      <c r="R5" s="9"/>
      <c r="S5" s="9"/>
      <c r="T5" s="9" t="s">
        <v>25</v>
      </c>
    </row>
    <row r="6" spans="1:20" ht="43.2" x14ac:dyDescent="0.3">
      <c r="A6" s="5" t="s">
        <v>18</v>
      </c>
      <c r="B6" s="2"/>
      <c r="C6" s="2" t="s">
        <v>10</v>
      </c>
      <c r="D6" s="2" t="s">
        <v>10</v>
      </c>
      <c r="E6" s="2" t="s">
        <v>10</v>
      </c>
      <c r="F6" s="2" t="s">
        <v>10</v>
      </c>
      <c r="G6" s="2"/>
      <c r="H6" s="2"/>
      <c r="I6" s="2"/>
      <c r="J6" s="14"/>
      <c r="K6" s="2" t="s">
        <v>47</v>
      </c>
      <c r="L6" s="21"/>
      <c r="M6" s="2" t="s">
        <v>41</v>
      </c>
      <c r="N6" s="20">
        <v>0</v>
      </c>
      <c r="O6" s="20"/>
      <c r="P6" s="34"/>
      <c r="Q6" s="34"/>
      <c r="R6" s="20"/>
      <c r="S6" s="9" t="s">
        <v>43</v>
      </c>
      <c r="T6" s="9" t="s">
        <v>48</v>
      </c>
    </row>
    <row r="7" spans="1:20" ht="158.4" x14ac:dyDescent="0.3">
      <c r="A7" s="5" t="s">
        <v>11</v>
      </c>
      <c r="B7" s="2"/>
      <c r="C7" s="2" t="s">
        <v>10</v>
      </c>
      <c r="D7" s="2" t="s">
        <v>10</v>
      </c>
      <c r="E7" s="2" t="s">
        <v>10</v>
      </c>
      <c r="F7" s="2" t="s">
        <v>10</v>
      </c>
      <c r="G7" s="2"/>
      <c r="H7" s="2"/>
      <c r="I7" s="2"/>
      <c r="J7" s="14"/>
      <c r="K7" s="2"/>
      <c r="L7" s="21"/>
      <c r="M7" s="2"/>
      <c r="N7" s="9"/>
      <c r="O7" s="9"/>
      <c r="P7" s="34"/>
      <c r="Q7" s="34"/>
      <c r="R7" s="9"/>
      <c r="S7" s="9"/>
      <c r="T7" s="4" t="s">
        <v>46</v>
      </c>
    </row>
    <row r="8" spans="1:20" ht="43.2" x14ac:dyDescent="0.3">
      <c r="A8" s="5" t="s">
        <v>16</v>
      </c>
      <c r="B8" s="2" t="s">
        <v>10</v>
      </c>
      <c r="C8" s="2"/>
      <c r="D8" s="2" t="s">
        <v>10</v>
      </c>
      <c r="E8" s="2" t="s">
        <v>10</v>
      </c>
      <c r="F8" s="2" t="s">
        <v>10</v>
      </c>
      <c r="G8" s="2"/>
      <c r="H8" s="2"/>
      <c r="I8" s="2"/>
      <c r="J8" s="14"/>
      <c r="K8" s="2"/>
      <c r="L8" s="21"/>
      <c r="M8" s="2"/>
      <c r="N8" s="9"/>
      <c r="O8" s="9"/>
      <c r="P8" s="34"/>
      <c r="Q8" s="34"/>
      <c r="R8" s="9"/>
      <c r="S8" s="9"/>
      <c r="T8" s="9" t="s">
        <v>50</v>
      </c>
    </row>
    <row r="9" spans="1:20" x14ac:dyDescent="0.3">
      <c r="A9" s="7" t="s">
        <v>26</v>
      </c>
      <c r="B9" s="8" t="s">
        <v>10</v>
      </c>
      <c r="C9" s="9"/>
      <c r="D9" s="8" t="s">
        <v>10</v>
      </c>
      <c r="E9" s="8" t="s">
        <v>10</v>
      </c>
      <c r="F9" s="8" t="s">
        <v>10</v>
      </c>
      <c r="G9" s="8" t="s">
        <v>10</v>
      </c>
      <c r="H9" s="9"/>
      <c r="I9" s="8" t="s">
        <v>10</v>
      </c>
      <c r="J9" s="15"/>
      <c r="K9" s="9"/>
      <c r="L9" s="9"/>
      <c r="M9" s="9"/>
      <c r="N9" s="9"/>
      <c r="O9" s="9"/>
      <c r="P9" s="34"/>
      <c r="Q9" s="34"/>
      <c r="R9" s="9"/>
      <c r="S9" s="9"/>
      <c r="T9" s="9" t="s">
        <v>45</v>
      </c>
    </row>
    <row r="10" spans="1:20" x14ac:dyDescent="0.3">
      <c r="A10" s="7" t="s">
        <v>24</v>
      </c>
      <c r="B10" s="9"/>
      <c r="C10" s="9"/>
      <c r="D10" s="9"/>
      <c r="E10" s="9"/>
      <c r="F10" s="9"/>
      <c r="G10" s="9"/>
      <c r="H10" s="9"/>
      <c r="I10" s="9"/>
      <c r="J10" s="15"/>
      <c r="K10" s="9"/>
      <c r="L10" s="9"/>
      <c r="M10" s="9"/>
      <c r="N10" s="9"/>
      <c r="O10" s="9"/>
      <c r="P10" s="34"/>
      <c r="Q10" s="34"/>
      <c r="R10" s="9"/>
      <c r="S10" s="9"/>
      <c r="T10" s="9"/>
    </row>
    <row r="11" spans="1:20" ht="201.6" x14ac:dyDescent="0.3">
      <c r="A11" s="5" t="s">
        <v>12</v>
      </c>
      <c r="B11" s="2" t="s">
        <v>10</v>
      </c>
      <c r="C11" s="2"/>
      <c r="D11" s="2"/>
      <c r="E11" s="2"/>
      <c r="F11" s="2"/>
      <c r="G11" s="2"/>
      <c r="H11" s="2"/>
      <c r="I11" s="2"/>
      <c r="J11" s="14"/>
      <c r="K11" s="8"/>
      <c r="L11" s="8"/>
      <c r="M11" s="8"/>
      <c r="N11" s="26"/>
      <c r="O11" s="26"/>
      <c r="P11" s="33"/>
      <c r="Q11" s="33"/>
      <c r="R11" s="26"/>
      <c r="S11" s="9"/>
      <c r="T11" s="4" t="s">
        <v>49</v>
      </c>
    </row>
  </sheetData>
  <mergeCells count="1">
    <mergeCell ref="K3:S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1. etape SV</vt:lpstr>
      <vt:lpstr>Slettet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 Brogaard Pedersen</dc:creator>
  <cp:lastModifiedBy>Finn Søholt Thomsen</cp:lastModifiedBy>
  <dcterms:created xsi:type="dcterms:W3CDTF">2020-12-03T09:10:56Z</dcterms:created>
  <dcterms:modified xsi:type="dcterms:W3CDTF">2020-12-23T09:30:36Z</dcterms:modified>
</cp:coreProperties>
</file>