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95" tabRatio="900"/>
  </bookViews>
  <sheets>
    <sheet name="A_Årsregnskab" sheetId="1" r:id="rId1"/>
    <sheet name="B_Indtægter og overskud" sheetId="2" r:id="rId2"/>
    <sheet name="C_Genanbringelser" sheetId="4" r:id="rId3"/>
    <sheet name="D_Henlæggelse" sheetId="3" r:id="rId4"/>
    <sheet name="E_Nye tillæg" sheetId="7" r:id="rId5"/>
    <sheet name="F_Tidligere givne tillæg" sheetId="8" r:id="rId6"/>
    <sheet name="G_Ikke påvirkelige omkostninger" sheetId="9" r:id="rId7"/>
    <sheet name="H_Periodevise driftsomkostninge" sheetId="10" r:id="rId8"/>
    <sheet name="I_1. marts 2016 anlæg" sheetId="11" r:id="rId9"/>
    <sheet name="J _Tilknyttet virksomhed" sheetId="15" r:id="rId10"/>
    <sheet name="K_debiteret vandmængde" sheetId="12" r:id="rId11"/>
    <sheet name="L_Investeringsregnskab" sheetId="6" r:id="rId12"/>
    <sheet name="M_FADO" sheetId="13" r:id="rId13"/>
    <sheet name="N_Hjælpeordning" sheetId="14" r:id="rId14"/>
    <sheet name="O_Revisorerklæring" sheetId="5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5" l="1"/>
  <c r="C14" i="15"/>
  <c r="C25" i="15" s="1"/>
  <c r="D10" i="6" l="1"/>
  <c r="D8" i="6"/>
  <c r="C37" i="8" l="1"/>
  <c r="C19" i="8"/>
  <c r="D33" i="6" l="1"/>
  <c r="D18" i="6"/>
  <c r="D35" i="6" s="1"/>
  <c r="C48" i="7"/>
  <c r="C32" i="7"/>
  <c r="C16" i="7"/>
  <c r="C8" i="13" l="1"/>
  <c r="C45" i="8" l="1"/>
  <c r="C19" i="3"/>
  <c r="C15" i="3"/>
  <c r="J19" i="1"/>
  <c r="J20" i="1" s="1"/>
  <c r="J25" i="1" l="1"/>
  <c r="J26" i="1"/>
  <c r="D26" i="1"/>
  <c r="C13" i="3" s="1"/>
  <c r="D25" i="1"/>
  <c r="C11" i="3" s="1"/>
  <c r="D22" i="1"/>
  <c r="C28" i="2" s="1"/>
  <c r="J27" i="1"/>
  <c r="J24" i="1"/>
  <c r="J23" i="1"/>
  <c r="J22" i="1"/>
  <c r="D27" i="1"/>
  <c r="D24" i="1"/>
  <c r="C32" i="2" s="1"/>
  <c r="D23" i="1"/>
  <c r="C30" i="2" s="1"/>
  <c r="C33" i="4"/>
  <c r="C22" i="4"/>
  <c r="C11" i="4"/>
  <c r="C17" i="3"/>
  <c r="C6" i="13" l="1"/>
  <c r="D28" i="1"/>
  <c r="J28" i="1"/>
  <c r="C52" i="7"/>
  <c r="C5" i="3"/>
  <c r="C9" i="3" s="1"/>
  <c r="C21" i="3" l="1"/>
  <c r="C35" i="9" l="1"/>
  <c r="D18" i="1"/>
  <c r="C25" i="3" l="1"/>
  <c r="C35" i="4" l="1"/>
  <c r="C21" i="2" s="1"/>
  <c r="D20" i="1"/>
  <c r="C23" i="2" l="1"/>
  <c r="C39" i="11"/>
  <c r="C38" i="11"/>
  <c r="C37" i="10"/>
  <c r="C19" i="10"/>
  <c r="C40" i="10" s="1"/>
  <c r="C48" i="2" l="1"/>
  <c r="C29" i="3"/>
  <c r="C33" i="3" s="1"/>
  <c r="C12" i="13" l="1"/>
  <c r="C14" i="13" s="1"/>
  <c r="C63" i="2"/>
  <c r="C65" i="2" s="1"/>
</calcChain>
</file>

<file path=xl/sharedStrings.xml><?xml version="1.0" encoding="utf-8"?>
<sst xmlns="http://schemas.openxmlformats.org/spreadsheetml/2006/main" count="553" uniqueCount="208">
  <si>
    <t>Overskud fra tilknyttet virksomhed (BEK § 23 stk 1 nr. 4)</t>
  </si>
  <si>
    <t>Finansielle indtægter (BEK § 23 stk 1 nr. 3)</t>
  </si>
  <si>
    <t>Andre indtægter fra hovedvirksomhed (BEK § 23 stk 1 nr. 2)</t>
  </si>
  <si>
    <t>Overskud fra aktiviteter med lovkrav om selvstændigt regnskab omfattet af hovedvirksomhed (BEK § 23 stk 2)</t>
  </si>
  <si>
    <t>Samlede indtægter iht BEK § 23</t>
  </si>
  <si>
    <t>Afstemning til årsregnskab</t>
  </si>
  <si>
    <t>+/-[Andet udfyld]</t>
  </si>
  <si>
    <t>B. Indtægter og overskud</t>
  </si>
  <si>
    <t>Årstal hvor genanbringelse er fradraget i indtægter efter ØR bekendtgørelsen</t>
  </si>
  <si>
    <t>[her skal der være mulighed for at uploade dokumentation]</t>
  </si>
  <si>
    <t>Forskel til indregning i indtægter efter ØR bekendtgørelsen</t>
  </si>
  <si>
    <t>D. Henlæggelse</t>
  </si>
  <si>
    <t>Type af tillæg</t>
  </si>
  <si>
    <t>Beskrivelse af tillæg</t>
  </si>
  <si>
    <t>Faktiske omkostninger, drift</t>
  </si>
  <si>
    <t>Faktiske omkostninger i alt</t>
  </si>
  <si>
    <t>Første år tillæg var indregnet i økonmisk ramme</t>
  </si>
  <si>
    <t>Faktiske omkostninger, anlæg</t>
  </si>
  <si>
    <t>G. Ikke påvirkelige omkostninger</t>
  </si>
  <si>
    <t>Indberetning af ikke påvirkelige omkostninger</t>
  </si>
  <si>
    <t>Vandselskabets omkostninger til akkumuleret restskat</t>
  </si>
  <si>
    <t>Afgift til Forsyningssekretariatet</t>
  </si>
  <si>
    <t>Køb af ydelser og produkter fra andre vandselskaber reguleret af vandsektorloven</t>
  </si>
  <si>
    <t>Skatter og afgifter</t>
  </si>
  <si>
    <t>Erstatninger</t>
  </si>
  <si>
    <t>Vandsamarbejde etableret i medfør af § 48 i vandforsyningsloven</t>
  </si>
  <si>
    <t>Betalinger til projektejers medfinansieringsprojekter</t>
  </si>
  <si>
    <t>Force Majeure</t>
  </si>
  <si>
    <t>Undersøgelsesudgifter i forbindelse med fusion</t>
  </si>
  <si>
    <t>H. Periodevise driftsomkostninger</t>
  </si>
  <si>
    <t>Indberetning af NYE periodevise driftsomkostninger</t>
  </si>
  <si>
    <t>Type af periodevis driftsomkostning</t>
  </si>
  <si>
    <t>Faktisk periodevis driftsomkostning i året</t>
  </si>
  <si>
    <t>Indberetning af faktiske omkostninger til allerede godkendte periodevise driftsomkostninger</t>
  </si>
  <si>
    <t>I. 1. marts 2016 anlæg</t>
  </si>
  <si>
    <t>Reference til indberetning til Forsyningssekretariatet senest 15. december 2016</t>
  </si>
  <si>
    <t>Realiserede finansieringsomkostninger i året</t>
  </si>
  <si>
    <t>Dato for færdiggørelse og ibrugtagning</t>
  </si>
  <si>
    <t>Realiserede anlægsomkostninger (anlægssum)</t>
  </si>
  <si>
    <t>Debiteret vandmængde for året (M3)</t>
  </si>
  <si>
    <t>Indrapportering af hjælpeordning for økonomisk trængte ejendomsejere</t>
  </si>
  <si>
    <t>Hvor mange ejendomsejere, der benytter ordningen</t>
  </si>
  <si>
    <t>Det samlede låneprovenue i ordningen</t>
  </si>
  <si>
    <t>Hvor mange ejendomsejere, der misligholder ordningen, dvs. ikke betaler deres afdrag</t>
  </si>
  <si>
    <t>Selskabets samlede evt. tab</t>
  </si>
  <si>
    <t>til Forsyningssekretariatet senest den 15. december 2016 og som er afsluttet i året</t>
  </si>
  <si>
    <t>N. Revisorerklæring</t>
  </si>
  <si>
    <t>SALG 1</t>
  </si>
  <si>
    <t>SALG 2</t>
  </si>
  <si>
    <t>SALG 3</t>
  </si>
  <si>
    <t>TILLÆG 1</t>
  </si>
  <si>
    <t>TILLÆG 2</t>
  </si>
  <si>
    <t>Omkostning 1</t>
  </si>
  <si>
    <t>Omkostning 2</t>
  </si>
  <si>
    <t>NYE periodevise driftsomkostninger i alt</t>
  </si>
  <si>
    <t>Allerede godkendte periodevise driftsomkostninger i alt</t>
  </si>
  <si>
    <t>Projekt 1</t>
  </si>
  <si>
    <t>Projekt 2</t>
  </si>
  <si>
    <t>Skal automatisk hente fra fane C</t>
  </si>
  <si>
    <t>E. Nye Tillæg</t>
  </si>
  <si>
    <t>Tillæg 1</t>
  </si>
  <si>
    <t>Tillæg 2</t>
  </si>
  <si>
    <t>Tillæg 3</t>
  </si>
  <si>
    <t>+/- Regulering af hensættelser indregnet i årsregnskabet</t>
  </si>
  <si>
    <t>Samlet korrektion til genanbringelse til indregning i indtægter efter BEK § 23, stk 3</t>
  </si>
  <si>
    <t>Ikke påvirkelige omkostninger i henholdtil BEK § 9, stk 4</t>
  </si>
  <si>
    <t>Sum af tilbageværende ekstraordinære effektiviseringsgevinster pr. 31. december 2016 efter hidtidig regulering</t>
  </si>
  <si>
    <t>Årets henlæggelser i henhold til BEK § 14</t>
  </si>
  <si>
    <t xml:space="preserve">Hovedvirksomhed ved indvinding, behandling, transport og levering af vand samt transport, behandling og afledning af spildevand (BEK § 23 stk 1 nr. 1)                                 </t>
  </si>
  <si>
    <t>+</t>
  </si>
  <si>
    <t>-</t>
  </si>
  <si>
    <t>Fortegn</t>
  </si>
  <si>
    <t>SUM</t>
  </si>
  <si>
    <t xml:space="preserve"> +/-</t>
  </si>
  <si>
    <t>Skal automatisk hente fra fane L</t>
  </si>
  <si>
    <t>Kontrol</t>
  </si>
  <si>
    <t>Nettoomsætning</t>
  </si>
  <si>
    <t>Produktionsomkostninger</t>
  </si>
  <si>
    <t>Distributionsomkostningr</t>
  </si>
  <si>
    <t>Andre driftsindtægter</t>
  </si>
  <si>
    <t>Administrationsomkostninger</t>
  </si>
  <si>
    <t>Andre driftsomkostninger</t>
  </si>
  <si>
    <t>Finansielle indtægter</t>
  </si>
  <si>
    <t>Finansielle omkostninger</t>
  </si>
  <si>
    <t>Skat af årets resultat</t>
  </si>
  <si>
    <t>Årets resultat</t>
  </si>
  <si>
    <t>Faktisk dokumenteret genanbringelse i året</t>
  </si>
  <si>
    <t>Skal automatisk hente fra fane A</t>
  </si>
  <si>
    <t>Tastes</t>
  </si>
  <si>
    <t>Omkostninger modregnet i overskud fra tilknyttet aktivitet (BEK § 23 stk. 1 nr. 4)</t>
  </si>
  <si>
    <t>Indtægter</t>
  </si>
  <si>
    <t>Regnskabsmæssige af- og nedskrivninger</t>
  </si>
  <si>
    <t>Resultat før afskrivninger</t>
  </si>
  <si>
    <t>Skal automatisk hente fra fane B</t>
  </si>
  <si>
    <t>Hentes fra Fane B</t>
  </si>
  <si>
    <t>+/-</t>
  </si>
  <si>
    <t xml:space="preserve"> - Årets investeringer</t>
  </si>
  <si>
    <t>Samlede henlæggelser i henhold til BEK § 14</t>
  </si>
  <si>
    <t>Samlede omkostninger til nye tillæg i henhold til BEK §§ 11, 13 og 27</t>
  </si>
  <si>
    <r>
      <t xml:space="preserve">Tillæg efter ØR-bekendtgørelsens § 11, stk. 9 (tilbagebetaling af vejbidrag inkl. renteomkostninger </t>
    </r>
    <r>
      <rPr>
        <sz val="11"/>
        <color theme="1"/>
        <rFont val="Calibri"/>
        <family val="2"/>
        <scheme val="minor"/>
      </rPr>
      <t>)</t>
    </r>
  </si>
  <si>
    <t>Samlede periodevise driftsomkostninger i henhold til BEK § 16 ,stk 4</t>
  </si>
  <si>
    <t>Væsentlige indtægter (salgsprovenu) fra salg af fast ejendom og andre større aktiver (BEK § 23 stk. 3) realiseret i året</t>
  </si>
  <si>
    <t>Opkrævet afgift af ledningsført vand samt drikkevandsbidrag</t>
  </si>
  <si>
    <t>Tab på debitorer indregnet i andre regnskabsposter end nettoomsætning</t>
  </si>
  <si>
    <t>Regulering for periodiserede indtægter fra tilslutningsbidrag indægtsført regnskabsmæssigt fra perioden før 1. januar 2017</t>
  </si>
  <si>
    <t xml:space="preserve"> -</t>
  </si>
  <si>
    <t>Over-/underdækning indregnet i nettoomsætningen i årsregnskabet</t>
  </si>
  <si>
    <t>Skal automatisk hente fra linje C17</t>
  </si>
  <si>
    <t>Skal automatisk hente fra linje C15</t>
  </si>
  <si>
    <t>Skal automatisk hente fra linje C13</t>
  </si>
  <si>
    <t>Regnskabsmæssig avance ved salg af anlægsaktiver tilbageføres</t>
  </si>
  <si>
    <t>Faktisk eller planlagt genanbringelse af væsentlige indtægter fra salg af fast ejendom og andre større aktiver (BEK § 23 stk. 3)</t>
  </si>
  <si>
    <t>Indtægter fra drift af tømningsordningen</t>
  </si>
  <si>
    <t>Beløb indregnet efter ØR bekendtgørelsen</t>
  </si>
  <si>
    <t xml:space="preserve"> = Indtægter som grundlag for årets henlæggelse</t>
  </si>
  <si>
    <t>Funktionsopdelt</t>
  </si>
  <si>
    <t>Artsopdelt</t>
  </si>
  <si>
    <t>Vareforbrug</t>
  </si>
  <si>
    <t>Eksterne omkostninger</t>
  </si>
  <si>
    <t>Personaleomkostninger</t>
  </si>
  <si>
    <t>Af- og nedskrivninger</t>
  </si>
  <si>
    <t>Tjenestemandspensioner</t>
  </si>
  <si>
    <t>Hentes fra Fane A+B</t>
  </si>
  <si>
    <t>Hentes fra Fane B+G</t>
  </si>
  <si>
    <t>Omkostninger ekskl. af- og nedskrivninger og finansielle omkostninger</t>
  </si>
  <si>
    <r>
      <t xml:space="preserve">Justering af genanbringelsesbeløb </t>
    </r>
    <r>
      <rPr>
        <strike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ra tidligere år</t>
    </r>
  </si>
  <si>
    <t>Nettoomsætning i henhold til årsregnskab aflagt efter årsregnskabsloven</t>
  </si>
  <si>
    <t>Andre driftsindtægter  i henhold til årsregnskab aflagt efter årsregnskabsloven</t>
  </si>
  <si>
    <t>Finansielle indtægter  i henhold til årsregnskab aflagt efter årsregnskabsloven</t>
  </si>
  <si>
    <t xml:space="preserve"> Reguleringer:</t>
  </si>
  <si>
    <t>Fradrag i nettoomsætning i årsregnskabet vedrørende tilbagebetalte vejbidrag iht BEK § 11 stk. 9</t>
  </si>
  <si>
    <t>Indtægter fra koncerninternt afregnet sambeskatningbidrag</t>
  </si>
  <si>
    <t>Indtægter  efter ØR Bekendtgørelsen § 23 stk. 1 nr. 1-3</t>
  </si>
  <si>
    <t>Opkrævet afgift af ledningsført vand (Kun drikkevandsselskaber)</t>
  </si>
  <si>
    <t>Udmeldt økonomisk ramme</t>
  </si>
  <si>
    <t>Tab på debitorer indregnet i årsregnskabet</t>
  </si>
  <si>
    <t>Skal automatisk hente fra fane G</t>
  </si>
  <si>
    <t xml:space="preserve"> Omkostninger ifølge revideret årsregnskab ekskl. tab på debitorer og af- og nedskrivninger</t>
  </si>
  <si>
    <t xml:space="preserve"> Årets finansielle omkostninger ifølge årsregnskabet</t>
  </si>
  <si>
    <t xml:space="preserve"> Årets ikke påvirkelige omkostninger (ekskl. afgift af ledningsført vand for drikkevandsselskaber)</t>
  </si>
  <si>
    <t xml:space="preserve"> Årets driftsomkostninger fra tilknyttede aktiviteter</t>
  </si>
  <si>
    <t>Omkostninger indregnet i årsregnskabet</t>
  </si>
  <si>
    <t xml:space="preserve"> Årets regulering af regnskabsmæssigt hensatte forpligtelser tilbageført (ekskl. Regulering af udkast skat)</t>
  </si>
  <si>
    <t>[her skal der være mulighed for at uploade dokumentation for faktisk genanbringelse]</t>
  </si>
  <si>
    <t>Anlæg 1</t>
  </si>
  <si>
    <t>Anlæg 2</t>
  </si>
  <si>
    <t>Anlæg 3</t>
  </si>
  <si>
    <t>Anlæg 4</t>
  </si>
  <si>
    <t xml:space="preserve">Beskrivelse af investeringen   </t>
  </si>
  <si>
    <t>Afsluttede investeringer - investeringer igangsat før 1. marts 2016 (ØR § 16 stk. 5)</t>
  </si>
  <si>
    <t>ØR § 16 stk. 5 i alt</t>
  </si>
  <si>
    <t>Tilføj linje</t>
  </si>
  <si>
    <t xml:space="preserve"> Anskaffelsespris (kr.)</t>
  </si>
  <si>
    <t>Andre investeringer i alt</t>
  </si>
  <si>
    <t>Beskrivelse af aktiviteten</t>
  </si>
  <si>
    <t>Omkostningerne der ligger tilgrund for automatisk videreførte tillæg til mål, jf. § 11, stk. 1, udvidelse af forsyningsområdet, jf. § 11, stk. 4,
eller betaling til medfinansieringsprojekter, jf. § 11, stk. 5, er ikke varigt nedsat eller bortfaldet i året</t>
  </si>
  <si>
    <t>Årsrapportens resultatopgørelse:</t>
  </si>
  <si>
    <t>C. Genanbringelser</t>
  </si>
  <si>
    <t>Opgørelse af samlede indtægter iht ØR-bekendtgørelsen § 23</t>
  </si>
  <si>
    <t>Opfølgning på genanbringelser efter ØR-bekendtgørelsen § 23 stk. 3</t>
  </si>
  <si>
    <t>Opgørelse af årets henlæggelse iht. ØR-bekendtgørelsen § 14</t>
  </si>
  <si>
    <t>Indberetning af tillæg iht ØR-bekendtgørelsen §§ 11, 13 og 27</t>
  </si>
  <si>
    <t>§ 11 stk. 1 mål, § 11 stk. 4 udvidelse af forsyningsområde, § 11 stk. 5 medfinansieringsprojekter, jf. ØR-bekendtgørelsen § 12</t>
  </si>
  <si>
    <t>Akkumuleret sum af henlæggelser fratrukket forbrug af henlæggelser primo året</t>
  </si>
  <si>
    <t>Indberetning af debiteret vandmængde iht ØR-bekendtgørelsen § 6</t>
  </si>
  <si>
    <t>Afsluttede investeringer - andre investeringer</t>
  </si>
  <si>
    <t>Anlægstype, iht til POLKA</t>
  </si>
  <si>
    <t>A. Årsregnskab</t>
  </si>
  <si>
    <t>[her skal være mulighed for at uploade selskabets årsregnskab + hvis selskabet har både vand og spildevandsaktiviteter et fordelingsregnskab mellem de to aktiviteter]</t>
  </si>
  <si>
    <t>F. Tidligere givne tillæg</t>
  </si>
  <si>
    <t>J. Tilknyttet virksomhed</t>
  </si>
  <si>
    <t xml:space="preserve">Indbertning af anlægsprojekter der er igangsat senest 1. marts 2016, er indrapporteret </t>
  </si>
  <si>
    <t xml:space="preserve">Indberetning af varig nedsættelse eller bortfald af tillæg efter ØR-bekendtgørelsen </t>
  </si>
  <si>
    <t>Bekræftes hvis ingen indberetning ovenfor (ingen ændring i tidligere givne tillæg):</t>
  </si>
  <si>
    <t>K. debiteret vandmængde</t>
  </si>
  <si>
    <t>M. FADO</t>
  </si>
  <si>
    <t>N. Hjælpeordning</t>
  </si>
  <si>
    <t>Indrapportering af årets investeringer til brug for totaløkonomisk benchmarking iht ØR-bekendtgørelsen § 6</t>
  </si>
  <si>
    <t>Indrapportering af FADO til brug for totaløkonomisk benchmarking iht ØR-bekendtgørelsen § 6</t>
  </si>
  <si>
    <t>Faktiske omkostninger vedrørende tidligere givne tillæg i henhold til BEK § 12</t>
  </si>
  <si>
    <t>L. Investeringsregnskab</t>
  </si>
  <si>
    <t>Akkumulerede henlæggelser fratrukket forbrug af henlæggelser ultimo året i henhold til BEK § 14</t>
  </si>
  <si>
    <t>Indberetning af tilknytet virksomhed som eksisterede pr. 1. januar 2017 og som ønskes overført til hovedvirksomheden</t>
  </si>
  <si>
    <t>Realiserede anlægsomkostninger i alt vedrørende igangværende anlægsprojekter pr. 1. marts 2016 i henhold til BEK § 16, stk 5</t>
  </si>
  <si>
    <t>Realiserede finansieringsomkostninger i alt vedrørende igangværende anlægsprojekter pr. 1. marts 2016 i henhold til BEK § 16, stk 5</t>
  </si>
  <si>
    <t>Samlede investeringer i henhold til BEK § 6 stk. 2</t>
  </si>
  <si>
    <t>Valideres så den ikke bliver negativ</t>
  </si>
  <si>
    <t>Kun relevant for indberetningen i 2018. Derefter bortfalder denne.</t>
  </si>
  <si>
    <t>Først relevant for indberetningen i 2019 og frem.</t>
  </si>
  <si>
    <t>Først forskellig fra celle C29 fra indberetningen i 2019 og frem.</t>
  </si>
  <si>
    <t>Tilpasses når beslutning om metode til beregning af finansielle omkostninger er fundet.</t>
  </si>
  <si>
    <t>Der vælges med dropdown, hvilken type tillæg der er tale om.</t>
  </si>
  <si>
    <t>Dropdown</t>
  </si>
  <si>
    <t>Mulighed for at vælge investeringskategorier fra POLKA.</t>
  </si>
  <si>
    <t>Faktisk driftsomkostning til aktiviteten</t>
  </si>
  <si>
    <t>Faktisk anlægsomkostning til aktiviteten</t>
  </si>
  <si>
    <t>Faktiske drifts- og anlægsomkostninger vedrørende tilknyttet aktivitet som ønskes overført til hovedvirksomheden</t>
  </si>
  <si>
    <t>Samlede faktiske drifts- og anlægsomkostninger vedrørende tilknyttet aktivitet som ønskes overført til hovedvirksomheden</t>
  </si>
  <si>
    <t>Tilknyttet aktivitet 1</t>
  </si>
  <si>
    <t>Tilknyttet aktivitet 2</t>
  </si>
  <si>
    <t>Har der været ændringer i regnskabspraksis?</t>
  </si>
  <si>
    <t>Dropdown - vælg JA eller Nej.</t>
  </si>
  <si>
    <t>[her skal være mulighed for at uploade revisorerklæring vedr. oplysninger i vanddata]</t>
  </si>
  <si>
    <t>Skal automatisk hente fra fane I</t>
  </si>
  <si>
    <t>Mulighed for at tilføje flere investeringer.</t>
  </si>
  <si>
    <t>Investeringstype vælges ved DropDown-liste. Ved "øvrige aktiver" er det muligt at angive afskrivningshorisont.</t>
  </si>
  <si>
    <t>Indberetningsår:</t>
  </si>
  <si>
    <t>Faktiske driftsomkostinger (FADO) i henhold til BEK § 6, stk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</si>
</sst>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0" fillId="0" borderId="0" xfId="0" applyNumberFormat="1" applyAlignment="1">
      <alignment wrapText="1"/>
    </xf>
    <xf numFmtId="0" fontId="0" fillId="0" borderId="0" xfId="0" applyBorder="1"/>
    <xf numFmtId="0" fontId="2" fillId="0" borderId="0" xfId="0" applyFont="1"/>
    <xf numFmtId="49" fontId="0" fillId="0" borderId="0" xfId="0" applyNumberFormat="1"/>
    <xf numFmtId="49" fontId="1" fillId="0" borderId="0" xfId="0" applyNumberFormat="1" applyFont="1" applyAlignment="1">
      <alignment wrapText="1"/>
    </xf>
    <xf numFmtId="0" fontId="0" fillId="0" borderId="0" xfId="0" applyAlignment="1"/>
    <xf numFmtId="0" fontId="0" fillId="0" borderId="0" xfId="0" applyFill="1"/>
    <xf numFmtId="0" fontId="1" fillId="0" borderId="0" xfId="0" applyFont="1" applyFill="1"/>
    <xf numFmtId="49" fontId="0" fillId="0" borderId="0" xfId="0" quotePrefix="1" applyNumberFormat="1" applyAlignment="1">
      <alignment wrapText="1"/>
    </xf>
    <xf numFmtId="0" fontId="0" fillId="2" borderId="1" xfId="0" applyFill="1" applyBorder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2" xfId="0" applyFill="1" applyBorder="1"/>
    <xf numFmtId="49" fontId="0" fillId="0" borderId="0" xfId="0" applyNumberFormat="1" applyFill="1" applyAlignment="1">
      <alignment wrapText="1"/>
    </xf>
    <xf numFmtId="49" fontId="1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" borderId="1" xfId="0" applyFill="1" applyBorder="1"/>
    <xf numFmtId="0" fontId="4" fillId="0" borderId="0" xfId="0" applyFont="1" applyFill="1"/>
    <xf numFmtId="0" fontId="4" fillId="0" borderId="0" xfId="0" applyFont="1"/>
    <xf numFmtId="165" fontId="0" fillId="0" borderId="0" xfId="1" applyNumberFormat="1" applyFont="1"/>
    <xf numFmtId="165" fontId="0" fillId="0" borderId="1" xfId="1" applyNumberFormat="1" applyFont="1" applyFill="1" applyBorder="1"/>
    <xf numFmtId="165" fontId="0" fillId="0" borderId="1" xfId="1" applyNumberFormat="1" applyFont="1" applyBorder="1"/>
    <xf numFmtId="165" fontId="0" fillId="0" borderId="0" xfId="1" applyNumberFormat="1" applyFont="1" applyBorder="1"/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165" fontId="5" fillId="0" borderId="0" xfId="1" applyNumberFormat="1" applyFont="1" applyAlignment="1">
      <alignment horizontal="left"/>
    </xf>
    <xf numFmtId="165" fontId="0" fillId="3" borderId="0" xfId="1" applyNumberFormat="1" applyFont="1" applyFill="1"/>
    <xf numFmtId="0" fontId="6" fillId="0" borderId="0" xfId="0" applyFont="1"/>
    <xf numFmtId="0" fontId="0" fillId="4" borderId="1" xfId="0" applyFill="1" applyBorder="1"/>
    <xf numFmtId="49" fontId="1" fillId="0" borderId="0" xfId="0" applyNumberFormat="1" applyFont="1" applyFill="1" applyAlignment="1">
      <alignment wrapText="1"/>
    </xf>
    <xf numFmtId="49" fontId="0" fillId="0" borderId="0" xfId="0" applyNumberFormat="1" applyFont="1"/>
    <xf numFmtId="0" fontId="4" fillId="0" borderId="0" xfId="0" applyFont="1" applyAlignment="1">
      <alignment horizontal="center" wrapText="1"/>
    </xf>
    <xf numFmtId="166" fontId="0" fillId="0" borderId="0" xfId="1" applyNumberFormat="1" applyFont="1"/>
    <xf numFmtId="166" fontId="0" fillId="2" borderId="1" xfId="1" applyNumberFormat="1" applyFont="1" applyFill="1" applyBorder="1"/>
    <xf numFmtId="166" fontId="0" fillId="0" borderId="0" xfId="1" applyNumberFormat="1" applyFont="1" applyFill="1" applyBorder="1"/>
    <xf numFmtId="166" fontId="0" fillId="0" borderId="1" xfId="1" applyNumberFormat="1" applyFont="1" applyBorder="1"/>
    <xf numFmtId="166" fontId="0" fillId="0" borderId="0" xfId="1" applyNumberFormat="1" applyFont="1" applyBorder="1"/>
    <xf numFmtId="166" fontId="0" fillId="0" borderId="4" xfId="1" applyNumberFormat="1" applyFont="1" applyBorder="1"/>
    <xf numFmtId="166" fontId="0" fillId="0" borderId="3" xfId="1" applyNumberFormat="1" applyFont="1" applyBorder="1"/>
    <xf numFmtId="166" fontId="0" fillId="0" borderId="5" xfId="1" applyNumberFormat="1" applyFont="1" applyBorder="1"/>
    <xf numFmtId="0" fontId="8" fillId="0" borderId="0" xfId="0" applyFont="1" applyBorder="1"/>
    <xf numFmtId="166" fontId="4" fillId="0" borderId="0" xfId="1" applyNumberFormat="1" applyFont="1"/>
    <xf numFmtId="49" fontId="0" fillId="0" borderId="0" xfId="0" applyNumberFormat="1" applyFont="1" applyAlignment="1">
      <alignment wrapText="1"/>
    </xf>
    <xf numFmtId="0" fontId="0" fillId="0" borderId="0" xfId="0" applyFont="1" applyBorder="1"/>
    <xf numFmtId="0" fontId="5" fillId="0" borderId="0" xfId="0" applyFont="1" applyAlignment="1">
      <alignment wrapText="1"/>
    </xf>
    <xf numFmtId="0" fontId="9" fillId="3" borderId="1" xfId="0" applyFont="1" applyFill="1" applyBorder="1"/>
    <xf numFmtId="0" fontId="0" fillId="0" borderId="1" xfId="0" applyFill="1" applyBorder="1"/>
    <xf numFmtId="0" fontId="5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"/>
    </xf>
    <xf numFmtId="165" fontId="9" fillId="0" borderId="1" xfId="1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wrapText="1"/>
    </xf>
    <xf numFmtId="165" fontId="0" fillId="4" borderId="1" xfId="1" applyNumberFormat="1" applyFont="1" applyFill="1" applyBorder="1"/>
    <xf numFmtId="0" fontId="4" fillId="0" borderId="5" xfId="0" applyFont="1" applyBorder="1" applyAlignment="1">
      <alignment horizontal="center"/>
    </xf>
    <xf numFmtId="165" fontId="0" fillId="0" borderId="5" xfId="1" applyNumberFormat="1" applyFont="1" applyBorder="1"/>
    <xf numFmtId="0" fontId="10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0" fillId="0" borderId="5" xfId="0" applyBorder="1"/>
    <xf numFmtId="0" fontId="4" fillId="0" borderId="5" xfId="0" applyFont="1" applyBorder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0" xfId="0" quotePrefix="1" applyNumberForma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9" fillId="0" borderId="0" xfId="0" quotePrefix="1" applyFont="1" applyFill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10" fillId="0" borderId="5" xfId="0" applyFont="1" applyBorder="1" applyAlignment="1"/>
    <xf numFmtId="0" fontId="10" fillId="0" borderId="0" xfId="0" applyFont="1" applyBorder="1" applyAlignment="1"/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/>
    <xf numFmtId="49" fontId="9" fillId="0" borderId="0" xfId="0" applyNumberFormat="1" applyFont="1" applyAlignment="1">
      <alignment wrapText="1"/>
    </xf>
    <xf numFmtId="166" fontId="0" fillId="0" borderId="0" xfId="0" applyNumberFormat="1"/>
    <xf numFmtId="0" fontId="1" fillId="0" borderId="0" xfId="0" applyFont="1" applyBorder="1"/>
    <xf numFmtId="166" fontId="0" fillId="5" borderId="1" xfId="1" applyNumberFormat="1" applyFont="1" applyFill="1" applyBorder="1"/>
    <xf numFmtId="0" fontId="0" fillId="4" borderId="1" xfId="0" applyFont="1" applyFill="1" applyBorder="1"/>
    <xf numFmtId="166" fontId="0" fillId="6" borderId="0" xfId="1" applyNumberFormat="1" applyFont="1" applyFill="1" applyBorder="1"/>
    <xf numFmtId="49" fontId="8" fillId="0" borderId="0" xfId="0" applyNumberFormat="1" applyFont="1" applyAlignment="1">
      <alignment horizontal="center" wrapText="1"/>
    </xf>
    <xf numFmtId="166" fontId="0" fillId="0" borderId="4" xfId="1" applyNumberFormat="1" applyFont="1" applyFill="1" applyBorder="1"/>
    <xf numFmtId="3" fontId="0" fillId="0" borderId="4" xfId="0" applyNumberFormat="1" applyBorder="1"/>
    <xf numFmtId="3" fontId="0" fillId="4" borderId="4" xfId="0" applyNumberFormat="1" applyFill="1" applyBorder="1"/>
    <xf numFmtId="3" fontId="1" fillId="4" borderId="4" xfId="0" applyNumberFormat="1" applyFont="1" applyFill="1" applyBorder="1"/>
    <xf numFmtId="0" fontId="0" fillId="0" borderId="4" xfId="0" applyBorder="1"/>
    <xf numFmtId="0" fontId="0" fillId="0" borderId="0" xfId="0" applyFont="1"/>
    <xf numFmtId="0" fontId="10" fillId="0" borderId="0" xfId="0" applyFont="1" applyAlignment="1"/>
    <xf numFmtId="3" fontId="0" fillId="0" borderId="0" xfId="0" applyNumberFormat="1" applyBorder="1"/>
    <xf numFmtId="0" fontId="10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/>
  </sheetViews>
  <sheetFormatPr defaultRowHeight="15" x14ac:dyDescent="0.25"/>
  <cols>
    <col min="3" max="3" width="33.7109375" customWidth="1"/>
    <col min="4" max="4" width="9.5703125" bestFit="1" customWidth="1"/>
    <col min="6" max="6" width="9.5703125" style="39" bestFit="1" customWidth="1"/>
    <col min="7" max="11" width="10.85546875" customWidth="1"/>
  </cols>
  <sheetData>
    <row r="1" spans="1:11" ht="18.75" x14ac:dyDescent="0.3">
      <c r="A1" s="95" t="s">
        <v>167</v>
      </c>
    </row>
    <row r="3" spans="1:11" x14ac:dyDescent="0.25">
      <c r="A3" t="s">
        <v>168</v>
      </c>
    </row>
    <row r="6" spans="1:11" x14ac:dyDescent="0.25">
      <c r="A6" s="7" t="s">
        <v>156</v>
      </c>
    </row>
    <row r="8" spans="1:11" x14ac:dyDescent="0.25">
      <c r="A8" s="34"/>
      <c r="D8" s="39" t="s">
        <v>115</v>
      </c>
      <c r="F8"/>
      <c r="J8" t="s">
        <v>116</v>
      </c>
    </row>
    <row r="9" spans="1:11" x14ac:dyDescent="0.25">
      <c r="A9" t="s">
        <v>76</v>
      </c>
      <c r="D9" s="44">
        <v>1000</v>
      </c>
      <c r="E9" t="s">
        <v>88</v>
      </c>
      <c r="F9"/>
      <c r="G9" t="s">
        <v>76</v>
      </c>
      <c r="J9" s="44">
        <v>1000</v>
      </c>
      <c r="K9" t="s">
        <v>88</v>
      </c>
    </row>
    <row r="10" spans="1:11" x14ac:dyDescent="0.25">
      <c r="A10" t="s">
        <v>77</v>
      </c>
      <c r="D10" s="44">
        <v>-400</v>
      </c>
      <c r="E10" t="s">
        <v>88</v>
      </c>
      <c r="F10"/>
      <c r="G10" t="s">
        <v>117</v>
      </c>
      <c r="J10" s="44">
        <v>-300</v>
      </c>
      <c r="K10" t="s">
        <v>88</v>
      </c>
    </row>
    <row r="11" spans="1:11" x14ac:dyDescent="0.25">
      <c r="A11" t="s">
        <v>78</v>
      </c>
      <c r="D11" s="44">
        <v>-200</v>
      </c>
      <c r="E11" t="s">
        <v>88</v>
      </c>
      <c r="F11"/>
      <c r="G11" t="s">
        <v>79</v>
      </c>
      <c r="J11" s="87">
        <v>20</v>
      </c>
      <c r="K11" t="s">
        <v>88</v>
      </c>
    </row>
    <row r="12" spans="1:11" x14ac:dyDescent="0.25">
      <c r="A12" t="s">
        <v>80</v>
      </c>
      <c r="D12" s="87">
        <v>-100</v>
      </c>
      <c r="E12" t="s">
        <v>88</v>
      </c>
      <c r="F12"/>
      <c r="G12" t="s">
        <v>118</v>
      </c>
      <c r="J12" s="87">
        <v>-200</v>
      </c>
      <c r="K12" t="s">
        <v>88</v>
      </c>
    </row>
    <row r="13" spans="1:11" x14ac:dyDescent="0.25">
      <c r="A13" t="s">
        <v>79</v>
      </c>
      <c r="D13" s="87">
        <v>20</v>
      </c>
      <c r="E13" t="s">
        <v>88</v>
      </c>
      <c r="F13"/>
      <c r="G13" t="s">
        <v>119</v>
      </c>
      <c r="J13" s="87">
        <v>-100</v>
      </c>
      <c r="K13" t="s">
        <v>88</v>
      </c>
    </row>
    <row r="14" spans="1:11" x14ac:dyDescent="0.25">
      <c r="A14" t="s">
        <v>81</v>
      </c>
      <c r="D14" s="87">
        <v>-15</v>
      </c>
      <c r="E14" t="s">
        <v>88</v>
      </c>
      <c r="F14"/>
      <c r="G14" t="s">
        <v>120</v>
      </c>
      <c r="J14" s="87">
        <v>-100</v>
      </c>
      <c r="K14" t="s">
        <v>88</v>
      </c>
    </row>
    <row r="15" spans="1:11" x14ac:dyDescent="0.25">
      <c r="A15" t="s">
        <v>82</v>
      </c>
      <c r="D15" s="87">
        <v>5</v>
      </c>
      <c r="E15" t="s">
        <v>88</v>
      </c>
      <c r="F15"/>
      <c r="G15" t="s">
        <v>81</v>
      </c>
      <c r="J15" s="87">
        <v>-15</v>
      </c>
      <c r="K15" t="s">
        <v>88</v>
      </c>
    </row>
    <row r="16" spans="1:11" x14ac:dyDescent="0.25">
      <c r="A16" t="s">
        <v>83</v>
      </c>
      <c r="D16" s="87">
        <v>-20</v>
      </c>
      <c r="E16" t="s">
        <v>88</v>
      </c>
      <c r="F16"/>
      <c r="G16" t="s">
        <v>82</v>
      </c>
      <c r="J16" s="87">
        <v>5</v>
      </c>
      <c r="K16" t="s">
        <v>88</v>
      </c>
    </row>
    <row r="17" spans="1:11" x14ac:dyDescent="0.25">
      <c r="A17" t="s">
        <v>84</v>
      </c>
      <c r="D17" s="87">
        <v>10</v>
      </c>
      <c r="E17" t="s">
        <v>88</v>
      </c>
      <c r="F17"/>
      <c r="G17" t="s">
        <v>83</v>
      </c>
      <c r="J17" s="87">
        <v>-20</v>
      </c>
      <c r="K17" t="s">
        <v>88</v>
      </c>
    </row>
    <row r="18" spans="1:11" x14ac:dyDescent="0.25">
      <c r="A18" t="s">
        <v>85</v>
      </c>
      <c r="D18" s="45">
        <f>SUM(D9:D17)</f>
        <v>300</v>
      </c>
      <c r="E18" s="4" t="s">
        <v>72</v>
      </c>
      <c r="F18"/>
      <c r="G18" t="s">
        <v>84</v>
      </c>
      <c r="J18" s="87">
        <v>10</v>
      </c>
      <c r="K18" t="s">
        <v>88</v>
      </c>
    </row>
    <row r="19" spans="1:11" x14ac:dyDescent="0.25">
      <c r="A19" t="s">
        <v>91</v>
      </c>
      <c r="D19" s="41">
        <v>100</v>
      </c>
      <c r="E19" t="s">
        <v>88</v>
      </c>
      <c r="F19"/>
      <c r="G19" t="s">
        <v>85</v>
      </c>
      <c r="J19" s="39">
        <f>SUM(J9:J18)</f>
        <v>300</v>
      </c>
    </row>
    <row r="20" spans="1:11" x14ac:dyDescent="0.25">
      <c r="A20" t="s">
        <v>92</v>
      </c>
      <c r="D20" s="44">
        <f>+D18+D19</f>
        <v>400</v>
      </c>
      <c r="E20" s="4" t="s">
        <v>72</v>
      </c>
      <c r="F20"/>
      <c r="G20" t="s">
        <v>92</v>
      </c>
      <c r="J20" s="44">
        <f>J19-J14</f>
        <v>400</v>
      </c>
      <c r="K20" s="4" t="s">
        <v>72</v>
      </c>
    </row>
    <row r="21" spans="1:11" x14ac:dyDescent="0.25">
      <c r="D21" s="39"/>
      <c r="F21"/>
    </row>
    <row r="22" spans="1:11" x14ac:dyDescent="0.25">
      <c r="A22" t="s">
        <v>90</v>
      </c>
      <c r="D22" s="39">
        <f>+D9</f>
        <v>1000</v>
      </c>
      <c r="F22"/>
      <c r="J22" s="81">
        <f>+J9</f>
        <v>1000</v>
      </c>
    </row>
    <row r="23" spans="1:11" x14ac:dyDescent="0.25">
      <c r="A23" t="s">
        <v>79</v>
      </c>
      <c r="D23" s="39">
        <f>+D13</f>
        <v>20</v>
      </c>
      <c r="F23"/>
      <c r="J23" s="81">
        <f>+J11</f>
        <v>20</v>
      </c>
    </row>
    <row r="24" spans="1:11" x14ac:dyDescent="0.25">
      <c r="A24" t="s">
        <v>82</v>
      </c>
      <c r="D24" s="39">
        <f>+D15</f>
        <v>5</v>
      </c>
      <c r="F24"/>
      <c r="J24" s="81">
        <f>+J16</f>
        <v>5</v>
      </c>
    </row>
    <row r="25" spans="1:11" x14ac:dyDescent="0.25">
      <c r="A25" t="s">
        <v>124</v>
      </c>
      <c r="D25" s="39">
        <f>+D10+D11+D12+D14+D19</f>
        <v>-615</v>
      </c>
      <c r="F25"/>
      <c r="J25" s="81">
        <f>+J10+J12+J13+J15</f>
        <v>-615</v>
      </c>
    </row>
    <row r="26" spans="1:11" x14ac:dyDescent="0.25">
      <c r="A26" t="s">
        <v>83</v>
      </c>
      <c r="D26" s="39">
        <f>+D16</f>
        <v>-20</v>
      </c>
      <c r="F26"/>
      <c r="J26" s="39">
        <f>+J17</f>
        <v>-20</v>
      </c>
    </row>
    <row r="27" spans="1:11" x14ac:dyDescent="0.25">
      <c r="A27" t="s">
        <v>84</v>
      </c>
      <c r="D27" s="39">
        <f>+D17</f>
        <v>10</v>
      </c>
      <c r="F27"/>
      <c r="J27" s="81">
        <f>+J18</f>
        <v>10</v>
      </c>
    </row>
    <row r="28" spans="1:11" x14ac:dyDescent="0.25">
      <c r="D28" s="45">
        <f>SUM(D22:D27)</f>
        <v>400</v>
      </c>
      <c r="E28" s="4" t="s">
        <v>72</v>
      </c>
      <c r="F28"/>
      <c r="J28" s="45">
        <f>SUM(J22:J27)</f>
        <v>400</v>
      </c>
      <c r="K28" s="4" t="s">
        <v>72</v>
      </c>
    </row>
    <row r="30" spans="1:11" x14ac:dyDescent="0.25">
      <c r="A30" s="4"/>
      <c r="E30" s="4"/>
    </row>
    <row r="31" spans="1:11" x14ac:dyDescent="0.25">
      <c r="E31" s="8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5" x14ac:dyDescent="0.25"/>
  <cols>
    <col min="1" max="1" width="47.140625" customWidth="1"/>
  </cols>
  <sheetData>
    <row r="1" spans="1:4" ht="18.75" x14ac:dyDescent="0.3">
      <c r="A1" s="64" t="s">
        <v>170</v>
      </c>
    </row>
    <row r="2" spans="1:4" x14ac:dyDescent="0.25">
      <c r="A2" s="2"/>
    </row>
    <row r="3" spans="1:4" ht="18.75" x14ac:dyDescent="0.3">
      <c r="A3" s="75" t="s">
        <v>182</v>
      </c>
    </row>
    <row r="6" spans="1:4" x14ac:dyDescent="0.25">
      <c r="B6" s="21" t="s">
        <v>71</v>
      </c>
    </row>
    <row r="7" spans="1:4" x14ac:dyDescent="0.25">
      <c r="A7" s="4" t="s">
        <v>198</v>
      </c>
      <c r="B7" s="21"/>
    </row>
    <row r="8" spans="1:4" x14ac:dyDescent="0.25">
      <c r="A8" t="s">
        <v>154</v>
      </c>
      <c r="B8" s="21"/>
      <c r="C8" s="91"/>
      <c r="D8" s="4" t="s">
        <v>88</v>
      </c>
    </row>
    <row r="9" spans="1:4" x14ac:dyDescent="0.25">
      <c r="B9" s="21"/>
      <c r="D9" s="4"/>
    </row>
    <row r="10" spans="1:4" x14ac:dyDescent="0.25">
      <c r="A10" t="s">
        <v>194</v>
      </c>
      <c r="B10" s="21" t="s">
        <v>69</v>
      </c>
      <c r="C10" s="91"/>
      <c r="D10" s="4" t="s">
        <v>88</v>
      </c>
    </row>
    <row r="12" spans="1:4" x14ac:dyDescent="0.25">
      <c r="A12" t="s">
        <v>195</v>
      </c>
      <c r="B12" s="21" t="s">
        <v>69</v>
      </c>
      <c r="C12" s="91"/>
      <c r="D12" s="4" t="s">
        <v>88</v>
      </c>
    </row>
    <row r="13" spans="1:4" ht="15.75" thickBot="1" x14ac:dyDescent="0.3"/>
    <row r="14" spans="1:4" ht="45.75" thickBot="1" x14ac:dyDescent="0.3">
      <c r="A14" s="2" t="s">
        <v>196</v>
      </c>
      <c r="B14" s="38" t="s">
        <v>72</v>
      </c>
      <c r="C14" s="14">
        <f>C10+C12</f>
        <v>0</v>
      </c>
      <c r="D14" s="4"/>
    </row>
    <row r="16" spans="1:4" x14ac:dyDescent="0.25">
      <c r="A16" s="4" t="s">
        <v>199</v>
      </c>
      <c r="B16" s="21"/>
    </row>
    <row r="17" spans="1:4" x14ac:dyDescent="0.25">
      <c r="A17" t="s">
        <v>154</v>
      </c>
      <c r="B17" s="21"/>
      <c r="C17" s="91"/>
      <c r="D17" s="4" t="s">
        <v>88</v>
      </c>
    </row>
    <row r="18" spans="1:4" x14ac:dyDescent="0.25">
      <c r="B18" s="21"/>
      <c r="D18" s="4"/>
    </row>
    <row r="19" spans="1:4" x14ac:dyDescent="0.25">
      <c r="A19" t="s">
        <v>194</v>
      </c>
      <c r="B19" s="21" t="s">
        <v>69</v>
      </c>
      <c r="C19" s="91"/>
      <c r="D19" s="4" t="s">
        <v>88</v>
      </c>
    </row>
    <row r="21" spans="1:4" x14ac:dyDescent="0.25">
      <c r="A21" t="s">
        <v>195</v>
      </c>
      <c r="B21" s="21" t="s">
        <v>69</v>
      </c>
      <c r="C21" s="91"/>
      <c r="D21" s="4" t="s">
        <v>88</v>
      </c>
    </row>
    <row r="22" spans="1:4" ht="15.75" thickBot="1" x14ac:dyDescent="0.3"/>
    <row r="23" spans="1:4" ht="45.75" thickBot="1" x14ac:dyDescent="0.3">
      <c r="A23" s="2" t="s">
        <v>196</v>
      </c>
      <c r="B23" s="38" t="s">
        <v>72</v>
      </c>
      <c r="C23" s="14">
        <f>C19+C21</f>
        <v>0</v>
      </c>
      <c r="D23" s="4"/>
    </row>
    <row r="24" spans="1:4" ht="15.75" thickBot="1" x14ac:dyDescent="0.3"/>
    <row r="25" spans="1:4" ht="45.75" thickBot="1" x14ac:dyDescent="0.3">
      <c r="A25" s="51" t="s">
        <v>197</v>
      </c>
      <c r="B25" s="21" t="s">
        <v>72</v>
      </c>
      <c r="C25" s="52">
        <f>C14+C23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/>
  </sheetViews>
  <sheetFormatPr defaultRowHeight="15" x14ac:dyDescent="0.25"/>
  <cols>
    <col min="1" max="1" width="55.140625" bestFit="1" customWidth="1"/>
    <col min="2" max="2" width="12" customWidth="1"/>
  </cols>
  <sheetData>
    <row r="1" spans="1:3" ht="18.75" x14ac:dyDescent="0.3">
      <c r="A1" s="64" t="s">
        <v>174</v>
      </c>
    </row>
    <row r="2" spans="1:3" x14ac:dyDescent="0.25">
      <c r="A2" s="2"/>
    </row>
    <row r="3" spans="1:3" ht="18.75" x14ac:dyDescent="0.3">
      <c r="A3" s="75" t="s">
        <v>164</v>
      </c>
    </row>
    <row r="4" spans="1:3" ht="15.75" thickBot="1" x14ac:dyDescent="0.3"/>
    <row r="5" spans="1:3" ht="15.75" thickBot="1" x14ac:dyDescent="0.3">
      <c r="A5" t="s">
        <v>39</v>
      </c>
      <c r="B5" s="1"/>
      <c r="C5" s="4" t="s">
        <v>88</v>
      </c>
    </row>
    <row r="7" spans="1:3" x14ac:dyDescent="0.25">
      <c r="A7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3" workbookViewId="0">
      <selection activeCell="A3" sqref="A3"/>
    </sheetView>
  </sheetViews>
  <sheetFormatPr defaultRowHeight="15" x14ac:dyDescent="0.25"/>
  <cols>
    <col min="1" max="1" width="22.85546875" customWidth="1"/>
  </cols>
  <sheetData>
    <row r="1" spans="1:5" ht="18.75" x14ac:dyDescent="0.3">
      <c r="A1" s="93" t="s">
        <v>180</v>
      </c>
    </row>
    <row r="2" spans="1:5" x14ac:dyDescent="0.25">
      <c r="A2" s="2"/>
    </row>
    <row r="3" spans="1:5" ht="18.75" x14ac:dyDescent="0.3">
      <c r="A3" s="75" t="s">
        <v>177</v>
      </c>
    </row>
    <row r="5" spans="1:5" x14ac:dyDescent="0.25">
      <c r="A5" s="4" t="s">
        <v>149</v>
      </c>
    </row>
    <row r="6" spans="1:5" x14ac:dyDescent="0.25">
      <c r="C6" s="25" t="s">
        <v>71</v>
      </c>
    </row>
    <row r="7" spans="1:5" x14ac:dyDescent="0.25">
      <c r="A7" t="s">
        <v>148</v>
      </c>
      <c r="D7" s="6" t="s">
        <v>152</v>
      </c>
    </row>
    <row r="8" spans="1:5" x14ac:dyDescent="0.25">
      <c r="A8" t="s">
        <v>144</v>
      </c>
      <c r="C8" s="21" t="s">
        <v>69</v>
      </c>
      <c r="D8" s="88">
        <f>+'I_1. marts 2016 anlæg'!C13</f>
        <v>0</v>
      </c>
      <c r="E8" s="22" t="s">
        <v>203</v>
      </c>
    </row>
    <row r="9" spans="1:5" x14ac:dyDescent="0.25">
      <c r="C9" s="21"/>
      <c r="D9" s="94"/>
      <c r="E9" s="22"/>
    </row>
    <row r="10" spans="1:5" x14ac:dyDescent="0.25">
      <c r="A10" t="s">
        <v>145</v>
      </c>
      <c r="C10" s="21" t="s">
        <v>69</v>
      </c>
      <c r="D10" s="88">
        <f>+'I_1. marts 2016 anlæg'!C30</f>
        <v>0</v>
      </c>
      <c r="E10" s="22" t="s">
        <v>203</v>
      </c>
    </row>
    <row r="11" spans="1:5" x14ac:dyDescent="0.25">
      <c r="C11" s="21"/>
      <c r="D11" s="94"/>
      <c r="E11" s="22"/>
    </row>
    <row r="12" spans="1:5" x14ac:dyDescent="0.25">
      <c r="A12" t="s">
        <v>146</v>
      </c>
      <c r="C12" s="21" t="s">
        <v>69</v>
      </c>
      <c r="D12" s="88"/>
      <c r="E12" s="22" t="s">
        <v>203</v>
      </c>
    </row>
    <row r="13" spans="1:5" x14ac:dyDescent="0.25">
      <c r="C13" s="21"/>
      <c r="D13" s="94"/>
      <c r="E13" s="22"/>
    </row>
    <row r="14" spans="1:5" x14ac:dyDescent="0.25">
      <c r="A14" t="s">
        <v>147</v>
      </c>
      <c r="C14" s="21" t="s">
        <v>69</v>
      </c>
      <c r="D14" s="88"/>
      <c r="E14" s="22" t="s">
        <v>203</v>
      </c>
    </row>
    <row r="15" spans="1:5" x14ac:dyDescent="0.25">
      <c r="C15" s="21"/>
      <c r="D15" s="94"/>
      <c r="E15" s="22"/>
    </row>
    <row r="16" spans="1:5" x14ac:dyDescent="0.25">
      <c r="A16" t="s">
        <v>151</v>
      </c>
      <c r="C16" s="21"/>
      <c r="D16" s="94"/>
    </row>
    <row r="18" spans="1:7" x14ac:dyDescent="0.25">
      <c r="A18" t="s">
        <v>150</v>
      </c>
      <c r="C18" s="25" t="s">
        <v>72</v>
      </c>
      <c r="D18" s="90">
        <f>SUM(D8:D14)</f>
        <v>0</v>
      </c>
    </row>
    <row r="20" spans="1:7" x14ac:dyDescent="0.25">
      <c r="A20" s="4" t="s">
        <v>165</v>
      </c>
    </row>
    <row r="21" spans="1:7" x14ac:dyDescent="0.25">
      <c r="C21" s="25" t="s">
        <v>71</v>
      </c>
    </row>
    <row r="22" spans="1:7" x14ac:dyDescent="0.25">
      <c r="A22" t="s">
        <v>148</v>
      </c>
      <c r="D22" t="s">
        <v>152</v>
      </c>
    </row>
    <row r="23" spans="1:7" x14ac:dyDescent="0.25">
      <c r="A23" t="s">
        <v>144</v>
      </c>
      <c r="C23" s="21" t="s">
        <v>69</v>
      </c>
      <c r="D23" s="88"/>
      <c r="E23" t="s">
        <v>88</v>
      </c>
      <c r="G23" t="s">
        <v>205</v>
      </c>
    </row>
    <row r="24" spans="1:7" x14ac:dyDescent="0.25">
      <c r="C24" s="21"/>
      <c r="D24" s="94"/>
    </row>
    <row r="25" spans="1:7" x14ac:dyDescent="0.25">
      <c r="A25" t="s">
        <v>145</v>
      </c>
      <c r="C25" s="21" t="s">
        <v>69</v>
      </c>
      <c r="D25" s="88"/>
      <c r="E25" t="s">
        <v>88</v>
      </c>
    </row>
    <row r="26" spans="1:7" x14ac:dyDescent="0.25">
      <c r="C26" s="21"/>
      <c r="D26" s="94"/>
    </row>
    <row r="27" spans="1:7" x14ac:dyDescent="0.25">
      <c r="A27" t="s">
        <v>146</v>
      </c>
      <c r="C27" s="21" t="s">
        <v>69</v>
      </c>
      <c r="D27" s="88"/>
      <c r="E27" t="s">
        <v>88</v>
      </c>
    </row>
    <row r="28" spans="1:7" x14ac:dyDescent="0.25">
      <c r="C28" s="21"/>
      <c r="D28" s="94"/>
    </row>
    <row r="29" spans="1:7" x14ac:dyDescent="0.25">
      <c r="A29" t="s">
        <v>147</v>
      </c>
      <c r="C29" s="21" t="s">
        <v>69</v>
      </c>
      <c r="D29" s="88"/>
      <c r="E29" t="s">
        <v>88</v>
      </c>
    </row>
    <row r="30" spans="1:7" x14ac:dyDescent="0.25">
      <c r="C30" s="21"/>
      <c r="D30" s="94"/>
    </row>
    <row r="31" spans="1:7" x14ac:dyDescent="0.25">
      <c r="A31" t="s">
        <v>151</v>
      </c>
      <c r="C31" s="21"/>
      <c r="D31" s="94"/>
      <c r="F31" t="s">
        <v>204</v>
      </c>
    </row>
    <row r="33" spans="1:4" x14ac:dyDescent="0.25">
      <c r="A33" t="s">
        <v>153</v>
      </c>
      <c r="C33" s="25" t="s">
        <v>72</v>
      </c>
      <c r="D33" s="90">
        <f>SUM(D23:D29)</f>
        <v>0</v>
      </c>
    </row>
    <row r="35" spans="1:4" ht="30" x14ac:dyDescent="0.25">
      <c r="A35" s="2" t="s">
        <v>185</v>
      </c>
      <c r="D35" s="89">
        <f>+D18+D33</f>
        <v>0</v>
      </c>
    </row>
  </sheetData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5" x14ac:dyDescent="0.25"/>
  <cols>
    <col min="1" max="1" width="66.28515625" style="8" customWidth="1"/>
    <col min="2" max="2" width="10.7109375" style="56" customWidth="1"/>
    <col min="3" max="3" width="18.42578125" customWidth="1"/>
  </cols>
  <sheetData>
    <row r="1" spans="1:13" ht="18.75" x14ac:dyDescent="0.3">
      <c r="A1" s="64" t="s">
        <v>175</v>
      </c>
    </row>
    <row r="2" spans="1:13" x14ac:dyDescent="0.25">
      <c r="A2" s="2"/>
    </row>
    <row r="3" spans="1:13" ht="18.75" x14ac:dyDescent="0.3">
      <c r="A3" s="75" t="s">
        <v>178</v>
      </c>
    </row>
    <row r="4" spans="1:13" x14ac:dyDescent="0.25">
      <c r="A4" s="7"/>
    </row>
    <row r="5" spans="1:13" ht="15.75" thickBot="1" x14ac:dyDescent="0.3">
      <c r="A5" s="4" t="s">
        <v>206</v>
      </c>
      <c r="B5" s="56" t="s">
        <v>71</v>
      </c>
    </row>
    <row r="6" spans="1:13" ht="30.75" thickBot="1" x14ac:dyDescent="0.3">
      <c r="A6" s="80" t="s">
        <v>137</v>
      </c>
      <c r="C6" s="14">
        <f>-A_Årsregnskab!D25+'B_Indtægter og overskud'!C38</f>
        <v>615</v>
      </c>
      <c r="D6" s="12" t="s">
        <v>122</v>
      </c>
      <c r="E6" s="11"/>
      <c r="F6" s="11"/>
      <c r="G6" s="11"/>
      <c r="H6" s="11"/>
      <c r="I6" s="11"/>
      <c r="J6" s="11"/>
    </row>
    <row r="7" spans="1:13" ht="15.75" thickBot="1" x14ac:dyDescent="0.3">
      <c r="D7" s="4"/>
    </row>
    <row r="8" spans="1:13" ht="30.75" thickBot="1" x14ac:dyDescent="0.3">
      <c r="A8" s="5" t="s">
        <v>139</v>
      </c>
      <c r="C8" s="14">
        <f>-'G_Ikke påvirkelige omkostninger'!C35-'B_Indtægter og overskud'!C36</f>
        <v>0</v>
      </c>
      <c r="D8" s="12" t="s">
        <v>123</v>
      </c>
    </row>
    <row r="9" spans="1:13" ht="15.75" thickBot="1" x14ac:dyDescent="0.3">
      <c r="D9" s="4"/>
    </row>
    <row r="10" spans="1:13" ht="30.75" thickBot="1" x14ac:dyDescent="0.3">
      <c r="A10" s="19" t="s">
        <v>142</v>
      </c>
      <c r="B10" s="56" t="s">
        <v>95</v>
      </c>
      <c r="C10" s="53">
        <v>0</v>
      </c>
      <c r="D10" s="12" t="s">
        <v>88</v>
      </c>
    </row>
    <row r="11" spans="1:13" ht="15.75" thickBot="1" x14ac:dyDescent="0.3">
      <c r="C11" s="6"/>
      <c r="D11" s="4"/>
    </row>
    <row r="12" spans="1:13" ht="15.75" thickBot="1" x14ac:dyDescent="0.3">
      <c r="A12" s="37" t="s">
        <v>140</v>
      </c>
      <c r="B12" s="56" t="s">
        <v>70</v>
      </c>
      <c r="C12" s="84">
        <f>-'B_Indtægter og overskud'!C56</f>
        <v>0</v>
      </c>
      <c r="D12" s="12" t="s">
        <v>94</v>
      </c>
    </row>
    <row r="13" spans="1:13" ht="15.75" thickBot="1" x14ac:dyDescent="0.3"/>
    <row r="14" spans="1:13" ht="15.75" thickBot="1" x14ac:dyDescent="0.3">
      <c r="A14" s="36" t="s">
        <v>207</v>
      </c>
      <c r="B14" s="21" t="s">
        <v>72</v>
      </c>
      <c r="C14" s="35">
        <f>SUM(C6:C13)</f>
        <v>615</v>
      </c>
      <c r="D14" s="21"/>
    </row>
    <row r="15" spans="1:13" x14ac:dyDescent="0.25"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E16" s="11"/>
      <c r="F16" s="20"/>
      <c r="G16" s="12"/>
      <c r="H16" s="12"/>
      <c r="I16" s="12"/>
      <c r="J16" s="12"/>
      <c r="K16" s="12"/>
      <c r="L16" s="12"/>
      <c r="M16" s="11"/>
    </row>
    <row r="17" spans="5:13" x14ac:dyDescent="0.25">
      <c r="E17" s="11"/>
      <c r="F17" s="11"/>
      <c r="G17" s="11"/>
      <c r="H17" s="11"/>
      <c r="I17" s="11"/>
      <c r="J17" s="11"/>
      <c r="K17" s="11"/>
      <c r="L17" s="11"/>
      <c r="M17" s="11"/>
    </row>
    <row r="18" spans="5:13" x14ac:dyDescent="0.25">
      <c r="E18" s="11"/>
      <c r="F18" s="11"/>
      <c r="G18" s="11"/>
      <c r="H18" s="11"/>
      <c r="I18" s="11"/>
      <c r="J18" s="11"/>
      <c r="K18" s="11"/>
    </row>
    <row r="19" spans="5:13" x14ac:dyDescent="0.25">
      <c r="E19" s="11"/>
      <c r="F19" s="11"/>
      <c r="G19" s="11"/>
      <c r="H19" s="11"/>
      <c r="I19" s="11"/>
      <c r="J19" s="11"/>
      <c r="K19" s="11"/>
    </row>
    <row r="20" spans="5:13" x14ac:dyDescent="0.25">
      <c r="E20" s="11"/>
      <c r="F20" s="11"/>
      <c r="G20" s="11"/>
      <c r="H20" s="11"/>
      <c r="I20" s="11"/>
      <c r="J20" s="11"/>
      <c r="K20" s="11"/>
    </row>
    <row r="21" spans="5:13" x14ac:dyDescent="0.25">
      <c r="E21" s="11"/>
      <c r="F21" s="11"/>
      <c r="G21" s="11"/>
      <c r="H21" s="11"/>
      <c r="I21" s="11"/>
      <c r="J21" s="11"/>
      <c r="K21" s="11"/>
    </row>
    <row r="22" spans="5:13" x14ac:dyDescent="0.25">
      <c r="E22" s="11"/>
      <c r="F22" s="11"/>
      <c r="G22" s="11"/>
      <c r="H22" s="11"/>
      <c r="I22" s="11"/>
      <c r="J22" s="11"/>
      <c r="K22" s="11"/>
    </row>
    <row r="23" spans="5:13" x14ac:dyDescent="0.25">
      <c r="E23" s="11"/>
      <c r="F23" s="11"/>
      <c r="G23" s="11"/>
      <c r="H23" s="11"/>
      <c r="I23" s="11"/>
      <c r="J23" s="11"/>
      <c r="K23" s="11"/>
    </row>
    <row r="24" spans="5:13" x14ac:dyDescent="0.25">
      <c r="E24" s="11"/>
      <c r="F24" s="24"/>
      <c r="G24" s="11"/>
      <c r="H24" s="11"/>
      <c r="I24" s="11"/>
      <c r="J24" s="11"/>
      <c r="K24" s="11"/>
    </row>
    <row r="25" spans="5:13" x14ac:dyDescent="0.25">
      <c r="E25" s="11"/>
      <c r="F25" s="11"/>
      <c r="G25" s="11"/>
      <c r="H25" s="11"/>
      <c r="I25" s="11"/>
      <c r="J25" s="11"/>
      <c r="K25" s="11"/>
    </row>
    <row r="26" spans="5:13" x14ac:dyDescent="0.25">
      <c r="E26" s="11"/>
      <c r="F26" s="11"/>
      <c r="G26" s="11"/>
      <c r="H26" s="11"/>
      <c r="I26" s="11"/>
      <c r="J26" s="11"/>
      <c r="K26" s="11"/>
    </row>
    <row r="27" spans="5:13" x14ac:dyDescent="0.25">
      <c r="E27" s="11"/>
      <c r="F27" s="11"/>
      <c r="G27" s="11"/>
      <c r="H27" s="11"/>
      <c r="I27" s="11"/>
      <c r="J27" s="11"/>
      <c r="K27" s="11"/>
    </row>
    <row r="28" spans="5:13" x14ac:dyDescent="0.25">
      <c r="E28" s="11"/>
    </row>
    <row r="29" spans="5:13" x14ac:dyDescent="0.25">
      <c r="E29" s="11"/>
    </row>
  </sheetData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50.5703125" customWidth="1"/>
  </cols>
  <sheetData>
    <row r="1" spans="1:3" ht="18.75" x14ac:dyDescent="0.3">
      <c r="A1" s="64" t="s">
        <v>176</v>
      </c>
    </row>
    <row r="2" spans="1:3" x14ac:dyDescent="0.25">
      <c r="A2" s="2"/>
    </row>
    <row r="3" spans="1:3" ht="18.75" x14ac:dyDescent="0.3">
      <c r="A3" s="75" t="s">
        <v>40</v>
      </c>
    </row>
    <row r="5" spans="1:3" ht="15.75" thickBot="1" x14ac:dyDescent="0.3"/>
    <row r="6" spans="1:3" ht="15.75" thickBot="1" x14ac:dyDescent="0.3">
      <c r="A6" s="2" t="s">
        <v>41</v>
      </c>
      <c r="B6" s="1"/>
      <c r="C6" s="12" t="s">
        <v>88</v>
      </c>
    </row>
    <row r="7" spans="1:3" ht="15.75" thickBot="1" x14ac:dyDescent="0.3">
      <c r="A7" s="2"/>
    </row>
    <row r="8" spans="1:3" ht="15.75" thickBot="1" x14ac:dyDescent="0.3">
      <c r="A8" s="2" t="s">
        <v>42</v>
      </c>
      <c r="B8" s="1"/>
      <c r="C8" s="12" t="s">
        <v>88</v>
      </c>
    </row>
    <row r="9" spans="1:3" ht="15.75" thickBot="1" x14ac:dyDescent="0.3">
      <c r="A9" s="2"/>
    </row>
    <row r="10" spans="1:3" ht="30.75" thickBot="1" x14ac:dyDescent="0.3">
      <c r="A10" s="2" t="s">
        <v>43</v>
      </c>
      <c r="B10" s="1"/>
      <c r="C10" s="12" t="s">
        <v>88</v>
      </c>
    </row>
    <row r="11" spans="1:3" ht="15.75" thickBot="1" x14ac:dyDescent="0.3">
      <c r="A11" s="2"/>
    </row>
    <row r="12" spans="1:3" ht="15.75" thickBot="1" x14ac:dyDescent="0.3">
      <c r="A12" s="2" t="s">
        <v>44</v>
      </c>
      <c r="B12" s="1"/>
      <c r="C12" s="12" t="s">
        <v>88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 x14ac:dyDescent="0.25"/>
  <cols>
    <col min="1" max="1" width="32.85546875" customWidth="1"/>
  </cols>
  <sheetData>
    <row r="1" spans="1:4" ht="18.75" x14ac:dyDescent="0.3">
      <c r="A1" s="93" t="s">
        <v>46</v>
      </c>
    </row>
    <row r="2" spans="1:4" ht="15.75" thickBot="1" x14ac:dyDescent="0.3"/>
    <row r="3" spans="1:4" ht="15.75" thickBot="1" x14ac:dyDescent="0.3">
      <c r="A3" s="4" t="s">
        <v>200</v>
      </c>
      <c r="C3" s="28"/>
      <c r="D3" s="4" t="s">
        <v>201</v>
      </c>
    </row>
    <row r="5" spans="1:4" x14ac:dyDescent="0.25">
      <c r="A5" t="s">
        <v>202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Normal="100" workbookViewId="0"/>
  </sheetViews>
  <sheetFormatPr defaultRowHeight="15" x14ac:dyDescent="0.25"/>
  <cols>
    <col min="1" max="1" width="77.7109375" style="2" customWidth="1"/>
    <col min="2" max="2" width="9" style="21" customWidth="1"/>
    <col min="3" max="3" width="17.7109375" style="26" customWidth="1"/>
  </cols>
  <sheetData>
    <row r="1" spans="1:4" ht="18.75" x14ac:dyDescent="0.3">
      <c r="A1" s="64" t="s">
        <v>7</v>
      </c>
    </row>
    <row r="3" spans="1:4" ht="18.75" x14ac:dyDescent="0.3">
      <c r="A3" s="63" t="s">
        <v>158</v>
      </c>
      <c r="B3" s="61"/>
      <c r="C3" s="62"/>
    </row>
    <row r="4" spans="1:4" ht="15.75" thickBot="1" x14ac:dyDescent="0.3">
      <c r="B4" s="21" t="s">
        <v>71</v>
      </c>
    </row>
    <row r="5" spans="1:4" ht="46.5" customHeight="1" thickBot="1" x14ac:dyDescent="0.3">
      <c r="A5" s="2" t="s">
        <v>68</v>
      </c>
      <c r="B5" s="21" t="s">
        <v>69</v>
      </c>
      <c r="C5" s="27">
        <v>785</v>
      </c>
      <c r="D5" s="4" t="s">
        <v>88</v>
      </c>
    </row>
    <row r="6" spans="1:4" ht="6.75" customHeight="1" thickBot="1" x14ac:dyDescent="0.3"/>
    <row r="7" spans="1:4" ht="15.75" thickBot="1" x14ac:dyDescent="0.3">
      <c r="A7" s="2" t="s">
        <v>2</v>
      </c>
      <c r="B7" s="21" t="s">
        <v>69</v>
      </c>
      <c r="C7" s="28">
        <v>50</v>
      </c>
      <c r="D7" s="4" t="s">
        <v>88</v>
      </c>
    </row>
    <row r="8" spans="1:4" ht="6.75" customHeight="1" thickBot="1" x14ac:dyDescent="0.3"/>
    <row r="9" spans="1:4" ht="15.75" thickBot="1" x14ac:dyDescent="0.3">
      <c r="A9" s="2" t="s">
        <v>1</v>
      </c>
      <c r="B9" s="21" t="s">
        <v>69</v>
      </c>
      <c r="C9" s="28">
        <v>5</v>
      </c>
      <c r="D9" s="22" t="s">
        <v>88</v>
      </c>
    </row>
    <row r="10" spans="1:4" ht="6.75" customHeight="1" thickBot="1" x14ac:dyDescent="0.3"/>
    <row r="11" spans="1:4" ht="15.75" thickBot="1" x14ac:dyDescent="0.3">
      <c r="A11" s="2" t="s">
        <v>0</v>
      </c>
      <c r="B11" s="21" t="s">
        <v>69</v>
      </c>
      <c r="C11" s="28">
        <v>5</v>
      </c>
      <c r="D11" s="4" t="s">
        <v>88</v>
      </c>
    </row>
    <row r="12" spans="1:4" ht="6.75" customHeight="1" thickBot="1" x14ac:dyDescent="0.3"/>
    <row r="13" spans="1:4" ht="30.75" thickBot="1" x14ac:dyDescent="0.3">
      <c r="A13" s="2" t="s">
        <v>3</v>
      </c>
      <c r="B13" s="21" t="s">
        <v>69</v>
      </c>
      <c r="C13" s="28">
        <v>0</v>
      </c>
      <c r="D13" s="4" t="s">
        <v>88</v>
      </c>
    </row>
    <row r="14" spans="1:4" ht="6.75" customHeight="1" thickBot="1" x14ac:dyDescent="0.3"/>
    <row r="15" spans="1:4" ht="30.75" thickBot="1" x14ac:dyDescent="0.3">
      <c r="A15" s="55" t="s">
        <v>101</v>
      </c>
      <c r="B15" s="21" t="s">
        <v>69</v>
      </c>
      <c r="C15" s="28"/>
      <c r="D15" s="4" t="s">
        <v>88</v>
      </c>
    </row>
    <row r="16" spans="1:4" ht="6.75" customHeight="1" thickBot="1" x14ac:dyDescent="0.3">
      <c r="A16" s="55"/>
    </row>
    <row r="17" spans="1:14" ht="30.75" thickBot="1" x14ac:dyDescent="0.3">
      <c r="A17" s="49" t="s">
        <v>111</v>
      </c>
      <c r="B17" s="21" t="s">
        <v>70</v>
      </c>
      <c r="C17" s="28"/>
      <c r="D17" s="4" t="s">
        <v>88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6.75" customHeight="1" x14ac:dyDescent="0.25">
      <c r="A18" s="5"/>
      <c r="C18" s="2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" customHeight="1" x14ac:dyDescent="0.25">
      <c r="A19" t="s">
        <v>143</v>
      </c>
      <c r="C19" s="2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" customHeight="1" thickBot="1" x14ac:dyDescent="0.3">
      <c r="A20" s="5"/>
      <c r="C20" s="2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3" t="s">
        <v>125</v>
      </c>
      <c r="C21" s="30">
        <f>+C_Genanbringelser!C35</f>
        <v>100</v>
      </c>
      <c r="D21" s="22" t="s">
        <v>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/>
    <row r="23" spans="1:14" ht="15.75" thickBot="1" x14ac:dyDescent="0.3">
      <c r="A23" s="15" t="s">
        <v>4</v>
      </c>
      <c r="B23" s="21" t="s">
        <v>72</v>
      </c>
      <c r="C23" s="30">
        <f>SUM(C5:C21)</f>
        <v>945</v>
      </c>
    </row>
    <row r="26" spans="1:14" ht="18.75" x14ac:dyDescent="0.3">
      <c r="A26" s="63" t="s">
        <v>5</v>
      </c>
      <c r="B26" s="61"/>
      <c r="C26" s="62"/>
    </row>
    <row r="27" spans="1:14" ht="15.75" thickBot="1" x14ac:dyDescent="0.3">
      <c r="B27" s="21" t="s">
        <v>71</v>
      </c>
    </row>
    <row r="28" spans="1:14" ht="15.75" thickBot="1" x14ac:dyDescent="0.3">
      <c r="A28" s="49" t="s">
        <v>126</v>
      </c>
      <c r="C28" s="60">
        <f>+A_Årsregnskab!D22</f>
        <v>1000</v>
      </c>
      <c r="D28" s="22" t="s">
        <v>87</v>
      </c>
    </row>
    <row r="29" spans="1:14" ht="4.5" customHeight="1" thickBot="1" x14ac:dyDescent="0.3">
      <c r="A29" s="49"/>
      <c r="D29" s="21"/>
    </row>
    <row r="30" spans="1:14" ht="18.75" customHeight="1" thickBot="1" x14ac:dyDescent="0.3">
      <c r="A30" s="49" t="s">
        <v>127</v>
      </c>
      <c r="C30" s="60">
        <f>+A_Årsregnskab!D23</f>
        <v>20</v>
      </c>
      <c r="D30" s="22" t="s">
        <v>87</v>
      </c>
    </row>
    <row r="31" spans="1:14" ht="4.5" customHeight="1" thickBot="1" x14ac:dyDescent="0.3">
      <c r="A31" s="49"/>
      <c r="D31" s="21"/>
    </row>
    <row r="32" spans="1:14" ht="14.25" customHeight="1" thickBot="1" x14ac:dyDescent="0.3">
      <c r="A32" s="49" t="s">
        <v>128</v>
      </c>
      <c r="C32" s="60">
        <f>+A_Årsregnskab!D24</f>
        <v>5</v>
      </c>
      <c r="D32" s="22" t="s">
        <v>87</v>
      </c>
    </row>
    <row r="33" spans="1:6" ht="4.5" customHeight="1" x14ac:dyDescent="0.25">
      <c r="A33" s="49"/>
    </row>
    <row r="34" spans="1:6" x14ac:dyDescent="0.25">
      <c r="A34" s="49" t="s">
        <v>129</v>
      </c>
    </row>
    <row r="35" spans="1:6" ht="5.25" customHeight="1" thickBot="1" x14ac:dyDescent="0.3">
      <c r="A35" s="5"/>
    </row>
    <row r="36" spans="1:6" s="58" customFormat="1" ht="15.75" thickBot="1" x14ac:dyDescent="0.3">
      <c r="A36" s="59" t="s">
        <v>102</v>
      </c>
      <c r="B36" s="21" t="s">
        <v>69</v>
      </c>
      <c r="C36" s="57">
        <v>0</v>
      </c>
      <c r="D36" s="4" t="s">
        <v>88</v>
      </c>
      <c r="F36" s="59"/>
    </row>
    <row r="37" spans="1:6" ht="5.25" customHeight="1" thickBot="1" x14ac:dyDescent="0.3">
      <c r="A37" s="5"/>
    </row>
    <row r="38" spans="1:6" ht="15.75" thickBot="1" x14ac:dyDescent="0.3">
      <c r="A38" s="5" t="s">
        <v>103</v>
      </c>
      <c r="B38" s="21" t="s">
        <v>73</v>
      </c>
      <c r="C38" s="57">
        <v>0</v>
      </c>
      <c r="D38" s="4" t="s">
        <v>88</v>
      </c>
      <c r="F38" s="2"/>
    </row>
    <row r="39" spans="1:6" ht="5.25" customHeight="1" thickBot="1" x14ac:dyDescent="0.3">
      <c r="A39" s="5"/>
    </row>
    <row r="40" spans="1:6" ht="30.75" thickBot="1" x14ac:dyDescent="0.3">
      <c r="A40" s="5" t="s">
        <v>104</v>
      </c>
      <c r="B40" s="21" t="s">
        <v>105</v>
      </c>
      <c r="C40" s="57">
        <v>0</v>
      </c>
      <c r="D40" s="4" t="s">
        <v>88</v>
      </c>
    </row>
    <row r="41" spans="1:6" ht="5.25" customHeight="1" thickBot="1" x14ac:dyDescent="0.3">
      <c r="A41" s="5"/>
    </row>
    <row r="42" spans="1:6" ht="15.75" thickBot="1" x14ac:dyDescent="0.3">
      <c r="A42" s="49" t="s">
        <v>106</v>
      </c>
      <c r="B42" s="21" t="s">
        <v>73</v>
      </c>
      <c r="C42" s="27">
        <v>-50</v>
      </c>
      <c r="D42" s="4" t="s">
        <v>88</v>
      </c>
    </row>
    <row r="43" spans="1:6" ht="5.25" customHeight="1" thickBot="1" x14ac:dyDescent="0.3">
      <c r="A43" s="5"/>
    </row>
    <row r="44" spans="1:6" ht="15.75" thickBot="1" x14ac:dyDescent="0.3">
      <c r="A44" s="49" t="s">
        <v>112</v>
      </c>
      <c r="B44" s="21" t="s">
        <v>70</v>
      </c>
      <c r="C44" s="27">
        <v>0</v>
      </c>
      <c r="D44" s="4" t="s">
        <v>88</v>
      </c>
    </row>
    <row r="45" spans="1:6" ht="5.25" customHeight="1" thickBot="1" x14ac:dyDescent="0.3">
      <c r="A45" s="5"/>
    </row>
    <row r="46" spans="1:6" ht="15.75" thickBot="1" x14ac:dyDescent="0.3">
      <c r="A46" s="5" t="s">
        <v>110</v>
      </c>
      <c r="B46" s="21" t="s">
        <v>69</v>
      </c>
      <c r="C46" s="57"/>
      <c r="D46" s="4" t="s">
        <v>88</v>
      </c>
    </row>
    <row r="47" spans="1:6" ht="5.25" customHeight="1" thickBot="1" x14ac:dyDescent="0.3">
      <c r="A47" s="5"/>
    </row>
    <row r="48" spans="1:6" ht="30.75" thickBot="1" x14ac:dyDescent="0.3">
      <c r="A48" s="55" t="s">
        <v>101</v>
      </c>
      <c r="C48" s="30">
        <f>+C_Genanbringelser!C35</f>
        <v>100</v>
      </c>
      <c r="D48" s="22" t="s">
        <v>109</v>
      </c>
    </row>
    <row r="49" spans="1:6" ht="5.25" customHeight="1" thickBot="1" x14ac:dyDescent="0.3">
      <c r="A49" s="55"/>
    </row>
    <row r="50" spans="1:6" ht="30.75" thickBot="1" x14ac:dyDescent="0.3">
      <c r="A50" s="49" t="s">
        <v>111</v>
      </c>
      <c r="C50" s="30"/>
      <c r="D50" s="22" t="s">
        <v>108</v>
      </c>
    </row>
    <row r="51" spans="1:6" ht="5.25" customHeight="1" thickBot="1" x14ac:dyDescent="0.3">
      <c r="A51" s="5"/>
    </row>
    <row r="52" spans="1:6" ht="15.75" thickBot="1" x14ac:dyDescent="0.3">
      <c r="A52" s="13" t="s">
        <v>125</v>
      </c>
      <c r="C52" s="30"/>
      <c r="D52" s="22" t="s">
        <v>107</v>
      </c>
    </row>
    <row r="53" spans="1:6" ht="5.25" customHeight="1" thickBot="1" x14ac:dyDescent="0.3">
      <c r="A53" s="5"/>
      <c r="C53" s="29"/>
    </row>
    <row r="54" spans="1:6" ht="30.75" thickBot="1" x14ac:dyDescent="0.3">
      <c r="A54" s="5" t="s">
        <v>130</v>
      </c>
      <c r="B54" s="21" t="s">
        <v>69</v>
      </c>
      <c r="C54" s="28">
        <v>0</v>
      </c>
      <c r="D54" s="4" t="s">
        <v>88</v>
      </c>
    </row>
    <row r="55" spans="1:6" ht="5.25" customHeight="1" thickBot="1" x14ac:dyDescent="0.3">
      <c r="A55" s="5"/>
      <c r="C55" s="32"/>
      <c r="F55" s="2"/>
    </row>
    <row r="56" spans="1:6" ht="15.75" thickBot="1" x14ac:dyDescent="0.3">
      <c r="A56" s="49" t="s">
        <v>89</v>
      </c>
      <c r="B56" s="21" t="s">
        <v>69</v>
      </c>
      <c r="C56" s="27">
        <v>0</v>
      </c>
      <c r="D56" s="4" t="s">
        <v>88</v>
      </c>
      <c r="F56" s="2"/>
    </row>
    <row r="57" spans="1:6" ht="5.25" customHeight="1" x14ac:dyDescent="0.25">
      <c r="A57" s="5"/>
      <c r="C57" s="32"/>
      <c r="F57" s="2"/>
    </row>
    <row r="58" spans="1:6" ht="5.25" customHeight="1" thickBot="1" x14ac:dyDescent="0.3"/>
    <row r="59" spans="1:6" ht="15.75" thickBot="1" x14ac:dyDescent="0.3">
      <c r="A59" s="5" t="s">
        <v>131</v>
      </c>
      <c r="B59" s="21" t="s">
        <v>69</v>
      </c>
      <c r="C59" s="27">
        <v>0</v>
      </c>
      <c r="D59" s="4" t="s">
        <v>88</v>
      </c>
    </row>
    <row r="60" spans="1:6" ht="5.25" customHeight="1" thickBot="1" x14ac:dyDescent="0.3">
      <c r="A60" s="5"/>
    </row>
    <row r="61" spans="1:6" ht="15.75" thickBot="1" x14ac:dyDescent="0.3">
      <c r="A61" s="5" t="s">
        <v>6</v>
      </c>
      <c r="B61" s="21" t="s">
        <v>73</v>
      </c>
      <c r="C61" s="28"/>
      <c r="D61" s="4" t="s">
        <v>88</v>
      </c>
    </row>
    <row r="62" spans="1:6" ht="5.25" customHeight="1" thickBot="1" x14ac:dyDescent="0.3"/>
    <row r="63" spans="1:6" ht="15.75" thickBot="1" x14ac:dyDescent="0.3">
      <c r="A63" s="2" t="s">
        <v>4</v>
      </c>
      <c r="B63" s="21" t="s">
        <v>72</v>
      </c>
      <c r="C63" s="31">
        <f>SUM(C28:C61)</f>
        <v>1075</v>
      </c>
    </row>
    <row r="65" spans="1:3" x14ac:dyDescent="0.25">
      <c r="A65"/>
      <c r="B65" s="21" t="s">
        <v>75</v>
      </c>
      <c r="C65" s="33">
        <f>+C63-C23</f>
        <v>130</v>
      </c>
    </row>
  </sheetData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/>
  </sheetViews>
  <sheetFormatPr defaultRowHeight="15" x14ac:dyDescent="0.25"/>
  <cols>
    <col min="1" max="1" width="82" customWidth="1"/>
    <col min="2" max="2" width="9.140625" style="25"/>
    <col min="3" max="3" width="15.42578125" customWidth="1"/>
    <col min="8" max="8" width="13" customWidth="1"/>
  </cols>
  <sheetData>
    <row r="1" spans="1:4" ht="18.75" x14ac:dyDescent="0.3">
      <c r="A1" s="64" t="s">
        <v>157</v>
      </c>
    </row>
    <row r="2" spans="1:4" x14ac:dyDescent="0.25">
      <c r="A2" s="2"/>
    </row>
    <row r="3" spans="1:4" ht="18.75" x14ac:dyDescent="0.3">
      <c r="A3" s="64" t="s">
        <v>159</v>
      </c>
      <c r="B3" s="67"/>
      <c r="C3" s="66"/>
    </row>
    <row r="4" spans="1:4" ht="15.75" thickBot="1" x14ac:dyDescent="0.3">
      <c r="A4" s="12" t="s">
        <v>47</v>
      </c>
      <c r="B4" s="21" t="s">
        <v>71</v>
      </c>
    </row>
    <row r="5" spans="1:4" ht="15.75" thickBot="1" x14ac:dyDescent="0.3">
      <c r="A5" s="2" t="s">
        <v>8</v>
      </c>
      <c r="C5" s="1">
        <v>2017</v>
      </c>
      <c r="D5" s="4" t="s">
        <v>88</v>
      </c>
    </row>
    <row r="6" spans="1:4" ht="15.75" thickBot="1" x14ac:dyDescent="0.3">
      <c r="A6" s="2"/>
      <c r="B6" s="21"/>
    </row>
    <row r="7" spans="1:4" ht="15.75" thickBot="1" x14ac:dyDescent="0.3">
      <c r="A7" t="s">
        <v>113</v>
      </c>
      <c r="B7" s="21" t="s">
        <v>69</v>
      </c>
      <c r="C7" s="1">
        <v>100</v>
      </c>
      <c r="D7" s="4" t="s">
        <v>88</v>
      </c>
    </row>
    <row r="8" spans="1:4" ht="15.75" thickBot="1" x14ac:dyDescent="0.3">
      <c r="B8" s="21"/>
    </row>
    <row r="9" spans="1:4" ht="15.75" thickBot="1" x14ac:dyDescent="0.3">
      <c r="A9" t="s">
        <v>86</v>
      </c>
      <c r="B9" s="21" t="s">
        <v>69</v>
      </c>
      <c r="C9" s="1">
        <v>0</v>
      </c>
      <c r="D9" s="4" t="s">
        <v>88</v>
      </c>
    </row>
    <row r="10" spans="1:4" ht="15.75" thickBot="1" x14ac:dyDescent="0.3">
      <c r="B10" s="21"/>
      <c r="C10" s="6"/>
    </row>
    <row r="11" spans="1:4" ht="15.75" thickBot="1" x14ac:dyDescent="0.3">
      <c r="A11" s="2" t="s">
        <v>10</v>
      </c>
      <c r="B11" s="21" t="s">
        <v>72</v>
      </c>
      <c r="C11" s="23">
        <f>+C7-C9</f>
        <v>100</v>
      </c>
      <c r="D11" t="s">
        <v>186</v>
      </c>
    </row>
    <row r="13" spans="1:4" x14ac:dyDescent="0.25">
      <c r="A13" t="s">
        <v>9</v>
      </c>
    </row>
    <row r="15" spans="1:4" ht="15.75" thickBot="1" x14ac:dyDescent="0.3">
      <c r="A15" s="12" t="s">
        <v>48</v>
      </c>
    </row>
    <row r="16" spans="1:4" ht="15.75" thickBot="1" x14ac:dyDescent="0.3">
      <c r="A16" s="2" t="s">
        <v>8</v>
      </c>
      <c r="C16" s="1"/>
      <c r="D16" s="4" t="s">
        <v>88</v>
      </c>
    </row>
    <row r="17" spans="1:4" ht="15.75" thickBot="1" x14ac:dyDescent="0.3">
      <c r="A17" s="2"/>
    </row>
    <row r="18" spans="1:4" ht="15.75" thickBot="1" x14ac:dyDescent="0.3">
      <c r="A18" t="s">
        <v>113</v>
      </c>
      <c r="B18" s="21" t="s">
        <v>69</v>
      </c>
      <c r="C18" s="1">
        <v>0</v>
      </c>
      <c r="D18" s="4" t="s">
        <v>88</v>
      </c>
    </row>
    <row r="19" spans="1:4" ht="15.75" thickBot="1" x14ac:dyDescent="0.3">
      <c r="B19" s="21"/>
    </row>
    <row r="20" spans="1:4" ht="15.75" thickBot="1" x14ac:dyDescent="0.3">
      <c r="A20" t="s">
        <v>86</v>
      </c>
      <c r="B20" s="21" t="s">
        <v>69</v>
      </c>
      <c r="C20" s="1">
        <v>0</v>
      </c>
      <c r="D20" s="4" t="s">
        <v>88</v>
      </c>
    </row>
    <row r="21" spans="1:4" ht="15.75" thickBot="1" x14ac:dyDescent="0.3">
      <c r="B21" s="21"/>
      <c r="C21" s="6"/>
    </row>
    <row r="22" spans="1:4" ht="15.75" thickBot="1" x14ac:dyDescent="0.3">
      <c r="A22" s="2" t="s">
        <v>10</v>
      </c>
      <c r="B22" s="21" t="s">
        <v>72</v>
      </c>
      <c r="C22" s="23">
        <f>+C18-C20</f>
        <v>0</v>
      </c>
    </row>
    <row r="24" spans="1:4" x14ac:dyDescent="0.25">
      <c r="A24" t="s">
        <v>9</v>
      </c>
    </row>
    <row r="26" spans="1:4" ht="15.75" thickBot="1" x14ac:dyDescent="0.3">
      <c r="A26" s="12" t="s">
        <v>49</v>
      </c>
    </row>
    <row r="27" spans="1:4" ht="15.75" thickBot="1" x14ac:dyDescent="0.3">
      <c r="A27" s="2" t="s">
        <v>8</v>
      </c>
      <c r="C27" s="1"/>
      <c r="D27" s="4" t="s">
        <v>88</v>
      </c>
    </row>
    <row r="28" spans="1:4" ht="15.75" thickBot="1" x14ac:dyDescent="0.3">
      <c r="A28" s="2"/>
    </row>
    <row r="29" spans="1:4" ht="15.75" thickBot="1" x14ac:dyDescent="0.3">
      <c r="A29" t="s">
        <v>113</v>
      </c>
      <c r="B29" s="21" t="s">
        <v>69</v>
      </c>
      <c r="C29" s="1">
        <v>0</v>
      </c>
      <c r="D29" s="4" t="s">
        <v>88</v>
      </c>
    </row>
    <row r="30" spans="1:4" ht="15.75" thickBot="1" x14ac:dyDescent="0.3">
      <c r="B30" s="21"/>
    </row>
    <row r="31" spans="1:4" ht="15.75" thickBot="1" x14ac:dyDescent="0.3">
      <c r="A31" t="s">
        <v>86</v>
      </c>
      <c r="B31" s="21" t="s">
        <v>69</v>
      </c>
      <c r="C31" s="1">
        <v>0</v>
      </c>
      <c r="D31" s="4" t="s">
        <v>88</v>
      </c>
    </row>
    <row r="32" spans="1:4" ht="15.75" thickBot="1" x14ac:dyDescent="0.3">
      <c r="B32" s="21"/>
      <c r="C32" s="6"/>
    </row>
    <row r="33" spans="1:3" ht="15.75" thickBot="1" x14ac:dyDescent="0.3">
      <c r="A33" s="2" t="s">
        <v>10</v>
      </c>
      <c r="B33" s="21" t="s">
        <v>72</v>
      </c>
      <c r="C33" s="23">
        <f>+C29-C31</f>
        <v>0</v>
      </c>
    </row>
    <row r="34" spans="1:3" ht="15.75" thickBot="1" x14ac:dyDescent="0.3"/>
    <row r="35" spans="1:3" ht="15.75" thickBot="1" x14ac:dyDescent="0.3">
      <c r="A35" s="16" t="s">
        <v>64</v>
      </c>
      <c r="B35" s="21" t="s">
        <v>72</v>
      </c>
      <c r="C35" s="23">
        <f>C11+C22+C33</f>
        <v>100</v>
      </c>
    </row>
  </sheetData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/>
  </sheetViews>
  <sheetFormatPr defaultRowHeight="15" x14ac:dyDescent="0.25"/>
  <cols>
    <col min="1" max="1" width="64.28515625" style="5" customWidth="1"/>
    <col min="2" max="2" width="11.5703125" style="69" customWidth="1"/>
    <col min="3" max="3" width="13" style="39" customWidth="1"/>
  </cols>
  <sheetData>
    <row r="1" spans="1:6" ht="18.75" x14ac:dyDescent="0.3">
      <c r="A1" s="64" t="s">
        <v>11</v>
      </c>
      <c r="B1" s="68"/>
    </row>
    <row r="2" spans="1:6" x14ac:dyDescent="0.25">
      <c r="A2" s="2"/>
    </row>
    <row r="3" spans="1:6" ht="18.75" x14ac:dyDescent="0.3">
      <c r="A3" s="75" t="s">
        <v>160</v>
      </c>
      <c r="B3" s="70"/>
      <c r="C3" s="46"/>
    </row>
    <row r="4" spans="1:6" ht="15.75" thickBot="1" x14ac:dyDescent="0.3">
      <c r="B4" s="21" t="s">
        <v>71</v>
      </c>
      <c r="C4" s="48"/>
    </row>
    <row r="5" spans="1:6" ht="15.75" thickBot="1" x14ac:dyDescent="0.3">
      <c r="A5" s="5" t="s">
        <v>132</v>
      </c>
      <c r="C5" s="40">
        <f>+'B_Indtægter og overskud'!C5+'B_Indtægter og overskud'!C7+'B_Indtægter og overskud'!C9</f>
        <v>840</v>
      </c>
      <c r="D5" s="22" t="s">
        <v>93</v>
      </c>
      <c r="E5" s="6"/>
      <c r="F5" s="6"/>
    </row>
    <row r="6" spans="1:6" ht="15.75" thickBot="1" x14ac:dyDescent="0.3">
      <c r="E6" s="6"/>
      <c r="F6" s="6"/>
    </row>
    <row r="7" spans="1:6" ht="15.75" thickBot="1" x14ac:dyDescent="0.3">
      <c r="A7" s="5" t="s">
        <v>134</v>
      </c>
      <c r="B7" s="86" t="s">
        <v>69</v>
      </c>
      <c r="C7" s="42"/>
      <c r="D7" s="82" t="s">
        <v>88</v>
      </c>
      <c r="E7" s="6"/>
      <c r="F7" s="6"/>
    </row>
    <row r="8" spans="1:6" ht="15.75" thickBot="1" x14ac:dyDescent="0.3">
      <c r="E8" s="6"/>
      <c r="F8" s="6"/>
    </row>
    <row r="9" spans="1:6" ht="15.75" thickBot="1" x14ac:dyDescent="0.3">
      <c r="A9" s="5" t="s">
        <v>114</v>
      </c>
      <c r="B9" s="21" t="s">
        <v>72</v>
      </c>
      <c r="C9" s="40">
        <f>+IF(C5&gt;C7,C7,C5)</f>
        <v>0</v>
      </c>
      <c r="E9" s="6"/>
      <c r="F9" s="6"/>
    </row>
    <row r="10" spans="1:6" ht="15.75" thickBot="1" x14ac:dyDescent="0.3">
      <c r="E10" s="6"/>
      <c r="F10" s="6"/>
    </row>
    <row r="11" spans="1:6" ht="15.75" thickBot="1" x14ac:dyDescent="0.3">
      <c r="A11" s="13" t="s">
        <v>141</v>
      </c>
      <c r="C11" s="83">
        <f>+A_Årsregnskab!D25</f>
        <v>-615</v>
      </c>
      <c r="D11" s="22" t="s">
        <v>87</v>
      </c>
      <c r="E11" s="6"/>
      <c r="F11" s="6"/>
    </row>
    <row r="12" spans="1:6" ht="15.75" thickBot="1" x14ac:dyDescent="0.3">
      <c r="A12" s="13"/>
      <c r="C12" s="41"/>
      <c r="D12" s="22"/>
      <c r="E12" s="6"/>
      <c r="F12" s="6"/>
    </row>
    <row r="13" spans="1:6" ht="15.75" thickBot="1" x14ac:dyDescent="0.3">
      <c r="A13" s="8" t="s">
        <v>138</v>
      </c>
      <c r="C13" s="83">
        <f>+A_Årsregnskab!D26</f>
        <v>-20</v>
      </c>
      <c r="D13" s="22" t="s">
        <v>87</v>
      </c>
      <c r="E13" s="6"/>
      <c r="F13" s="6"/>
    </row>
    <row r="14" spans="1:6" ht="15.75" thickBot="1" x14ac:dyDescent="0.3">
      <c r="A14" s="13"/>
      <c r="C14" s="85"/>
      <c r="D14" s="22"/>
      <c r="E14" s="6"/>
      <c r="F14" s="6"/>
    </row>
    <row r="15" spans="1:6" ht="15.75" thickBot="1" x14ac:dyDescent="0.3">
      <c r="A15" s="73" t="s">
        <v>133</v>
      </c>
      <c r="C15" s="83">
        <f>-'B_Indtægter og overskud'!C36</f>
        <v>0</v>
      </c>
      <c r="D15" s="22" t="s">
        <v>93</v>
      </c>
      <c r="E15" s="47"/>
      <c r="F15" s="6"/>
    </row>
    <row r="16" spans="1:6" ht="15.75" thickBot="1" x14ac:dyDescent="0.3">
      <c r="C16" s="41"/>
      <c r="E16" s="6"/>
      <c r="F16" s="6"/>
    </row>
    <row r="17" spans="1:6" ht="15.75" thickBot="1" x14ac:dyDescent="0.3">
      <c r="A17" s="13" t="s">
        <v>135</v>
      </c>
      <c r="B17" s="71"/>
      <c r="C17" s="83">
        <f>+'B_Indtægter og overskud'!C38</f>
        <v>0</v>
      </c>
      <c r="D17" s="22" t="s">
        <v>93</v>
      </c>
      <c r="E17" s="6"/>
      <c r="F17" s="6"/>
    </row>
    <row r="18" spans="1:6" ht="15.75" thickBot="1" x14ac:dyDescent="0.3">
      <c r="C18" s="41"/>
      <c r="E18" s="6"/>
      <c r="F18" s="6"/>
    </row>
    <row r="19" spans="1:6" ht="15.75" thickBot="1" x14ac:dyDescent="0.3">
      <c r="A19" s="2" t="s">
        <v>20</v>
      </c>
      <c r="C19" s="83">
        <f>-'G_Ikke påvirkelige omkostninger'!C5</f>
        <v>0</v>
      </c>
      <c r="D19" s="22" t="s">
        <v>136</v>
      </c>
      <c r="E19" s="6"/>
      <c r="F19" s="6"/>
    </row>
    <row r="20" spans="1:6" ht="15.75" thickBot="1" x14ac:dyDescent="0.3">
      <c r="C20" s="41"/>
      <c r="E20" s="6"/>
      <c r="F20" s="6"/>
    </row>
    <row r="21" spans="1:6" ht="15.75" thickBot="1" x14ac:dyDescent="0.3">
      <c r="A21" s="13" t="s">
        <v>63</v>
      </c>
      <c r="B21" s="71"/>
      <c r="C21" s="83">
        <f>-M_FADO!C10</f>
        <v>0</v>
      </c>
      <c r="D21" s="22" t="s">
        <v>74</v>
      </c>
      <c r="E21" s="6"/>
      <c r="F21" s="6"/>
    </row>
    <row r="22" spans="1:6" ht="15.75" thickBot="1" x14ac:dyDescent="0.3">
      <c r="C22" s="41"/>
      <c r="E22" s="6"/>
      <c r="F22" s="6"/>
    </row>
    <row r="23" spans="1:6" ht="15.75" thickBot="1" x14ac:dyDescent="0.3">
      <c r="A23" s="5" t="s">
        <v>96</v>
      </c>
      <c r="B23" s="74" t="s">
        <v>70</v>
      </c>
      <c r="C23" s="42">
        <v>0</v>
      </c>
      <c r="D23" s="82" t="s">
        <v>88</v>
      </c>
      <c r="E23" s="6"/>
      <c r="F23" s="6"/>
    </row>
    <row r="24" spans="1:6" ht="15.75" thickBot="1" x14ac:dyDescent="0.3">
      <c r="E24" s="6"/>
      <c r="F24" s="6"/>
    </row>
    <row r="25" spans="1:6" ht="15.75" thickBot="1" x14ac:dyDescent="0.3">
      <c r="A25" s="9" t="s">
        <v>67</v>
      </c>
      <c r="B25" s="21" t="s">
        <v>72</v>
      </c>
      <c r="C25" s="40">
        <f>SUM(C9:C24)</f>
        <v>-635</v>
      </c>
      <c r="D25" s="25"/>
      <c r="E25" s="6"/>
      <c r="F25" s="6"/>
    </row>
    <row r="26" spans="1:6" ht="15.75" thickBot="1" x14ac:dyDescent="0.3">
      <c r="C26" s="43"/>
      <c r="E26" s="6"/>
      <c r="F26" s="6"/>
    </row>
    <row r="27" spans="1:6" ht="30.75" thickBot="1" x14ac:dyDescent="0.3">
      <c r="A27" s="49" t="s">
        <v>66</v>
      </c>
      <c r="B27" s="74" t="s">
        <v>69</v>
      </c>
      <c r="C27" s="42">
        <v>0</v>
      </c>
      <c r="D27" s="82" t="s">
        <v>88</v>
      </c>
      <c r="E27" t="s">
        <v>187</v>
      </c>
      <c r="F27" s="50"/>
    </row>
    <row r="28" spans="1:6" ht="15.75" thickBot="1" x14ac:dyDescent="0.3">
      <c r="A28" s="49"/>
      <c r="B28" s="72"/>
      <c r="C28" s="43"/>
      <c r="D28" s="50"/>
      <c r="F28" s="50"/>
    </row>
    <row r="29" spans="1:6" ht="15.75" thickBot="1" x14ac:dyDescent="0.3">
      <c r="A29" s="9" t="s">
        <v>97</v>
      </c>
      <c r="B29" s="21" t="s">
        <v>72</v>
      </c>
      <c r="C29" s="40">
        <f>C25+C27</f>
        <v>-635</v>
      </c>
      <c r="D29" s="50"/>
      <c r="E29" t="s">
        <v>187</v>
      </c>
      <c r="F29" s="50"/>
    </row>
    <row r="30" spans="1:6" ht="15.75" thickBot="1" x14ac:dyDescent="0.3">
      <c r="E30" s="6"/>
      <c r="F30" s="6"/>
    </row>
    <row r="31" spans="1:6" ht="30.75" thickBot="1" x14ac:dyDescent="0.3">
      <c r="A31" s="5" t="s">
        <v>163</v>
      </c>
      <c r="B31" s="74" t="s">
        <v>69</v>
      </c>
      <c r="C31" s="42">
        <v>0</v>
      </c>
      <c r="D31" s="82" t="s">
        <v>88</v>
      </c>
      <c r="E31" t="s">
        <v>188</v>
      </c>
    </row>
    <row r="32" spans="1:6" ht="15.75" thickBot="1" x14ac:dyDescent="0.3"/>
    <row r="33" spans="1:5" ht="30.75" thickBot="1" x14ac:dyDescent="0.3">
      <c r="A33" s="9" t="s">
        <v>181</v>
      </c>
      <c r="B33" s="21" t="s">
        <v>72</v>
      </c>
      <c r="C33" s="40">
        <f>+C29+C31</f>
        <v>-635</v>
      </c>
      <c r="E33" t="s">
        <v>189</v>
      </c>
    </row>
  </sheetData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defaultRowHeight="15" x14ac:dyDescent="0.25"/>
  <cols>
    <col min="1" max="1" width="65.140625" customWidth="1"/>
    <col min="2" max="2" width="10.42578125" customWidth="1"/>
  </cols>
  <sheetData>
    <row r="1" spans="1:5" ht="18.75" x14ac:dyDescent="0.3">
      <c r="A1" s="64" t="s">
        <v>59</v>
      </c>
      <c r="B1" s="64"/>
      <c r="C1" s="68"/>
      <c r="D1" s="39"/>
    </row>
    <row r="2" spans="1:5" x14ac:dyDescent="0.25">
      <c r="A2" s="2"/>
      <c r="B2" s="2"/>
      <c r="C2" s="69"/>
      <c r="D2" s="39"/>
    </row>
    <row r="3" spans="1:5" ht="18.75" x14ac:dyDescent="0.3">
      <c r="A3" s="75" t="s">
        <v>161</v>
      </c>
      <c r="B3" s="63"/>
      <c r="C3" s="70"/>
      <c r="D3" s="39"/>
    </row>
    <row r="4" spans="1:5" x14ac:dyDescent="0.25">
      <c r="B4" s="21" t="s">
        <v>71</v>
      </c>
      <c r="D4" s="39"/>
    </row>
    <row r="5" spans="1:5" ht="15.75" thickBot="1" x14ac:dyDescent="0.3">
      <c r="A5" s="4" t="s">
        <v>60</v>
      </c>
      <c r="B5" s="4"/>
    </row>
    <row r="6" spans="1:5" ht="15.75" thickBot="1" x14ac:dyDescent="0.3">
      <c r="A6" t="s">
        <v>12</v>
      </c>
      <c r="C6" s="1"/>
      <c r="D6" s="4" t="s">
        <v>88</v>
      </c>
    </row>
    <row r="7" spans="1:5" ht="15.75" thickBot="1" x14ac:dyDescent="0.3"/>
    <row r="8" spans="1:5" ht="15.75" thickBot="1" x14ac:dyDescent="0.3">
      <c r="A8" t="s">
        <v>13</v>
      </c>
      <c r="C8" s="1"/>
      <c r="D8" s="4" t="s">
        <v>88</v>
      </c>
    </row>
    <row r="9" spans="1:5" ht="15.75" thickBot="1" x14ac:dyDescent="0.3"/>
    <row r="10" spans="1:5" ht="15.75" thickBot="1" x14ac:dyDescent="0.3">
      <c r="A10" t="s">
        <v>14</v>
      </c>
      <c r="B10" s="86" t="s">
        <v>69</v>
      </c>
      <c r="C10" s="1"/>
      <c r="D10" s="4" t="s">
        <v>88</v>
      </c>
    </row>
    <row r="11" spans="1:5" ht="15.75" thickBot="1" x14ac:dyDescent="0.3">
      <c r="C11" s="6"/>
    </row>
    <row r="12" spans="1:5" ht="15.75" thickBot="1" x14ac:dyDescent="0.3">
      <c r="A12" t="s">
        <v>17</v>
      </c>
      <c r="B12" s="86" t="s">
        <v>69</v>
      </c>
      <c r="C12" s="1"/>
      <c r="D12" s="4" t="s">
        <v>88</v>
      </c>
    </row>
    <row r="13" spans="1:5" ht="15.75" thickBot="1" x14ac:dyDescent="0.3"/>
    <row r="14" spans="1:5" ht="15.75" thickBot="1" x14ac:dyDescent="0.3">
      <c r="A14" t="s">
        <v>83</v>
      </c>
      <c r="B14" s="86" t="s">
        <v>69</v>
      </c>
      <c r="C14" s="1"/>
      <c r="D14" s="4" t="s">
        <v>88</v>
      </c>
      <c r="E14" t="s">
        <v>190</v>
      </c>
    </row>
    <row r="15" spans="1:5" ht="15.75" thickBot="1" x14ac:dyDescent="0.3"/>
    <row r="16" spans="1:5" ht="15.75" thickBot="1" x14ac:dyDescent="0.3">
      <c r="A16" t="s">
        <v>15</v>
      </c>
      <c r="B16" s="21" t="s">
        <v>72</v>
      </c>
      <c r="C16" s="23">
        <f>+C10+C12+C14</f>
        <v>0</v>
      </c>
    </row>
    <row r="18" spans="1:5" x14ac:dyDescent="0.25">
      <c r="A18" t="s">
        <v>9</v>
      </c>
    </row>
    <row r="21" spans="1:5" ht="15.75" thickBot="1" x14ac:dyDescent="0.3">
      <c r="A21" s="4" t="s">
        <v>61</v>
      </c>
      <c r="B21" s="4"/>
    </row>
    <row r="22" spans="1:5" ht="15.75" thickBot="1" x14ac:dyDescent="0.3">
      <c r="A22" t="s">
        <v>12</v>
      </c>
      <c r="C22" s="1"/>
      <c r="D22" s="4" t="s">
        <v>88</v>
      </c>
    </row>
    <row r="23" spans="1:5" ht="15.75" thickBot="1" x14ac:dyDescent="0.3"/>
    <row r="24" spans="1:5" ht="15.75" thickBot="1" x14ac:dyDescent="0.3">
      <c r="A24" t="s">
        <v>13</v>
      </c>
      <c r="C24" s="1"/>
      <c r="D24" s="4" t="s">
        <v>88</v>
      </c>
    </row>
    <row r="25" spans="1:5" ht="15.75" thickBot="1" x14ac:dyDescent="0.3"/>
    <row r="26" spans="1:5" ht="15.75" thickBot="1" x14ac:dyDescent="0.3">
      <c r="A26" t="s">
        <v>14</v>
      </c>
      <c r="B26" s="86" t="s">
        <v>69</v>
      </c>
      <c r="C26" s="1"/>
      <c r="D26" s="4" t="s">
        <v>88</v>
      </c>
    </row>
    <row r="27" spans="1:5" ht="15.75" thickBot="1" x14ac:dyDescent="0.3">
      <c r="C27" s="6"/>
    </row>
    <row r="28" spans="1:5" ht="15.75" thickBot="1" x14ac:dyDescent="0.3">
      <c r="A28" t="s">
        <v>17</v>
      </c>
      <c r="B28" s="86" t="s">
        <v>69</v>
      </c>
      <c r="C28" s="1"/>
      <c r="D28" s="4" t="s">
        <v>88</v>
      </c>
    </row>
    <row r="29" spans="1:5" ht="15.75" thickBot="1" x14ac:dyDescent="0.3"/>
    <row r="30" spans="1:5" ht="15.75" thickBot="1" x14ac:dyDescent="0.3">
      <c r="A30" t="s">
        <v>83</v>
      </c>
      <c r="B30" s="86" t="s">
        <v>69</v>
      </c>
      <c r="C30" s="1"/>
      <c r="D30" s="4" t="s">
        <v>88</v>
      </c>
      <c r="E30" t="s">
        <v>190</v>
      </c>
    </row>
    <row r="31" spans="1:5" ht="15.75" thickBot="1" x14ac:dyDescent="0.3"/>
    <row r="32" spans="1:5" ht="15.75" thickBot="1" x14ac:dyDescent="0.3">
      <c r="A32" t="s">
        <v>15</v>
      </c>
      <c r="B32" s="21" t="s">
        <v>72</v>
      </c>
      <c r="C32" s="23">
        <f>+C26+C28+C30</f>
        <v>0</v>
      </c>
    </row>
    <row r="34" spans="1:5" x14ac:dyDescent="0.25">
      <c r="A34" t="s">
        <v>9</v>
      </c>
    </row>
    <row r="37" spans="1:5" ht="15.75" thickBot="1" x14ac:dyDescent="0.3">
      <c r="A37" s="4" t="s">
        <v>62</v>
      </c>
      <c r="B37" s="4"/>
    </row>
    <row r="38" spans="1:5" ht="15.75" thickBot="1" x14ac:dyDescent="0.3">
      <c r="A38" t="s">
        <v>12</v>
      </c>
      <c r="C38" s="1"/>
      <c r="D38" s="4" t="s">
        <v>88</v>
      </c>
    </row>
    <row r="39" spans="1:5" ht="15.75" thickBot="1" x14ac:dyDescent="0.3"/>
    <row r="40" spans="1:5" ht="15.75" thickBot="1" x14ac:dyDescent="0.3">
      <c r="A40" t="s">
        <v>13</v>
      </c>
      <c r="C40" s="1"/>
      <c r="D40" s="4" t="s">
        <v>88</v>
      </c>
    </row>
    <row r="41" spans="1:5" ht="15.75" thickBot="1" x14ac:dyDescent="0.3"/>
    <row r="42" spans="1:5" ht="15.75" thickBot="1" x14ac:dyDescent="0.3">
      <c r="A42" t="s">
        <v>14</v>
      </c>
      <c r="B42" s="86" t="s">
        <v>69</v>
      </c>
      <c r="C42" s="1"/>
      <c r="D42" s="4" t="s">
        <v>88</v>
      </c>
    </row>
    <row r="43" spans="1:5" ht="15.75" thickBot="1" x14ac:dyDescent="0.3">
      <c r="C43" s="6"/>
    </row>
    <row r="44" spans="1:5" ht="15.75" thickBot="1" x14ac:dyDescent="0.3">
      <c r="A44" t="s">
        <v>17</v>
      </c>
      <c r="B44" s="86" t="s">
        <v>69</v>
      </c>
      <c r="C44" s="1"/>
      <c r="D44" s="4" t="s">
        <v>88</v>
      </c>
    </row>
    <row r="45" spans="1:5" ht="15.75" thickBot="1" x14ac:dyDescent="0.3"/>
    <row r="46" spans="1:5" ht="15.75" thickBot="1" x14ac:dyDescent="0.3">
      <c r="A46" t="s">
        <v>83</v>
      </c>
      <c r="B46" s="86" t="s">
        <v>69</v>
      </c>
      <c r="C46" s="1"/>
      <c r="D46" s="4" t="s">
        <v>88</v>
      </c>
      <c r="E46" t="s">
        <v>190</v>
      </c>
    </row>
    <row r="47" spans="1:5" ht="15.75" thickBot="1" x14ac:dyDescent="0.3"/>
    <row r="48" spans="1:5" ht="15.75" thickBot="1" x14ac:dyDescent="0.3">
      <c r="A48" t="s">
        <v>15</v>
      </c>
      <c r="B48" s="21" t="s">
        <v>72</v>
      </c>
      <c r="C48" s="23">
        <f>+C42+C44+C46</f>
        <v>0</v>
      </c>
    </row>
    <row r="50" spans="1:3" x14ac:dyDescent="0.25">
      <c r="A50" t="s">
        <v>9</v>
      </c>
    </row>
    <row r="51" spans="1:3" ht="15.75" thickBot="1" x14ac:dyDescent="0.3"/>
    <row r="52" spans="1:3" ht="15.75" thickBot="1" x14ac:dyDescent="0.3">
      <c r="A52" s="51" t="s">
        <v>98</v>
      </c>
      <c r="B52" s="21" t="s">
        <v>72</v>
      </c>
      <c r="C52" s="52">
        <f>+C16+C32+C48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/>
  </sheetViews>
  <sheetFormatPr defaultRowHeight="15" x14ac:dyDescent="0.25"/>
  <cols>
    <col min="1" max="1" width="50.7109375" customWidth="1"/>
    <col min="2" max="2" width="14.140625" customWidth="1"/>
    <col min="4" max="4" width="9.85546875" customWidth="1"/>
  </cols>
  <sheetData>
    <row r="1" spans="1:5" ht="18.75" x14ac:dyDescent="0.3">
      <c r="A1" s="64" t="s">
        <v>169</v>
      </c>
      <c r="B1" s="64"/>
      <c r="C1" s="64"/>
      <c r="D1" s="68"/>
    </row>
    <row r="2" spans="1:5" x14ac:dyDescent="0.25">
      <c r="A2" s="2"/>
      <c r="B2" s="2"/>
      <c r="C2" s="2"/>
      <c r="D2" s="69"/>
    </row>
    <row r="3" spans="1:5" ht="18.75" x14ac:dyDescent="0.3">
      <c r="A3" s="76" t="s">
        <v>172</v>
      </c>
      <c r="B3" s="76"/>
      <c r="C3" s="65"/>
      <c r="D3" s="77"/>
    </row>
    <row r="4" spans="1:5" ht="18.75" x14ac:dyDescent="0.3">
      <c r="A4" s="75" t="s">
        <v>162</v>
      </c>
      <c r="B4" s="63"/>
      <c r="C4" s="70"/>
    </row>
    <row r="5" spans="1:5" x14ac:dyDescent="0.25">
      <c r="A5" s="7"/>
      <c r="B5" s="21" t="s">
        <v>71</v>
      </c>
    </row>
    <row r="6" spans="1:5" ht="15.75" thickBot="1" x14ac:dyDescent="0.3">
      <c r="A6" s="12" t="s">
        <v>50</v>
      </c>
      <c r="B6" s="69"/>
    </row>
    <row r="7" spans="1:5" ht="15.75" thickBot="1" x14ac:dyDescent="0.3">
      <c r="A7" t="s">
        <v>12</v>
      </c>
      <c r="B7" s="69"/>
      <c r="C7" s="1"/>
      <c r="D7" s="4" t="s">
        <v>192</v>
      </c>
      <c r="E7" t="s">
        <v>191</v>
      </c>
    </row>
    <row r="8" spans="1:5" ht="15.75" thickBot="1" x14ac:dyDescent="0.3"/>
    <row r="9" spans="1:5" ht="15.75" thickBot="1" x14ac:dyDescent="0.3">
      <c r="A9" t="s">
        <v>13</v>
      </c>
      <c r="B9" s="69"/>
      <c r="C9" s="53"/>
      <c r="D9" s="4" t="s">
        <v>88</v>
      </c>
    </row>
    <row r="10" spans="1:5" ht="15.75" thickBot="1" x14ac:dyDescent="0.3"/>
    <row r="11" spans="1:5" ht="15.75" thickBot="1" x14ac:dyDescent="0.3">
      <c r="A11" t="s">
        <v>16</v>
      </c>
      <c r="C11" s="1"/>
      <c r="D11" s="4" t="s">
        <v>88</v>
      </c>
    </row>
    <row r="12" spans="1:5" ht="15.75" thickBot="1" x14ac:dyDescent="0.3"/>
    <row r="13" spans="1:5" ht="15.75" thickBot="1" x14ac:dyDescent="0.3">
      <c r="A13" t="s">
        <v>14</v>
      </c>
      <c r="B13" s="86" t="s">
        <v>69</v>
      </c>
      <c r="C13" s="1"/>
      <c r="D13" s="4" t="s">
        <v>88</v>
      </c>
    </row>
    <row r="14" spans="1:5" ht="15.75" thickBot="1" x14ac:dyDescent="0.3">
      <c r="C14" s="6"/>
    </row>
    <row r="15" spans="1:5" ht="15.75" thickBot="1" x14ac:dyDescent="0.3">
      <c r="A15" t="s">
        <v>17</v>
      </c>
      <c r="B15" s="86" t="s">
        <v>69</v>
      </c>
      <c r="C15" s="1"/>
      <c r="D15" s="4" t="s">
        <v>88</v>
      </c>
    </row>
    <row r="16" spans="1:5" ht="15.75" thickBot="1" x14ac:dyDescent="0.3">
      <c r="B16" s="86"/>
      <c r="C16" s="6"/>
      <c r="D16" s="4"/>
    </row>
    <row r="17" spans="1:5" ht="15.75" thickBot="1" x14ac:dyDescent="0.3">
      <c r="A17" t="s">
        <v>83</v>
      </c>
      <c r="B17" s="86" t="s">
        <v>69</v>
      </c>
      <c r="C17" s="1"/>
      <c r="D17" s="4" t="s">
        <v>88</v>
      </c>
      <c r="E17" t="s">
        <v>190</v>
      </c>
    </row>
    <row r="18" spans="1:5" ht="15.75" thickBot="1" x14ac:dyDescent="0.3"/>
    <row r="19" spans="1:5" ht="15.75" thickBot="1" x14ac:dyDescent="0.3">
      <c r="A19" t="s">
        <v>15</v>
      </c>
      <c r="B19" s="21" t="s">
        <v>72</v>
      </c>
      <c r="C19" s="23">
        <f>+C13+C15+C17</f>
        <v>0</v>
      </c>
    </row>
    <row r="22" spans="1:5" x14ac:dyDescent="0.25">
      <c r="A22" t="s">
        <v>9</v>
      </c>
    </row>
    <row r="24" spans="1:5" ht="15.75" thickBot="1" x14ac:dyDescent="0.3">
      <c r="A24" s="12" t="s">
        <v>51</v>
      </c>
      <c r="B24" s="12"/>
    </row>
    <row r="25" spans="1:5" ht="15.75" thickBot="1" x14ac:dyDescent="0.3">
      <c r="A25" t="s">
        <v>12</v>
      </c>
      <c r="C25" s="1"/>
      <c r="D25" s="4" t="s">
        <v>192</v>
      </c>
      <c r="E25" t="s">
        <v>191</v>
      </c>
    </row>
    <row r="26" spans="1:5" ht="15.75" thickBot="1" x14ac:dyDescent="0.3"/>
    <row r="27" spans="1:5" ht="15.75" thickBot="1" x14ac:dyDescent="0.3">
      <c r="A27" t="s">
        <v>13</v>
      </c>
      <c r="C27" s="1"/>
      <c r="D27" s="4" t="s">
        <v>88</v>
      </c>
    </row>
    <row r="28" spans="1:5" ht="15.75" thickBot="1" x14ac:dyDescent="0.3"/>
    <row r="29" spans="1:5" ht="15.75" thickBot="1" x14ac:dyDescent="0.3">
      <c r="A29" t="s">
        <v>16</v>
      </c>
      <c r="C29" s="1"/>
      <c r="D29" s="4" t="s">
        <v>88</v>
      </c>
    </row>
    <row r="30" spans="1:5" ht="15.75" thickBot="1" x14ac:dyDescent="0.3"/>
    <row r="31" spans="1:5" ht="15.75" thickBot="1" x14ac:dyDescent="0.3">
      <c r="A31" t="s">
        <v>14</v>
      </c>
      <c r="B31" s="86" t="s">
        <v>69</v>
      </c>
      <c r="C31" s="1"/>
      <c r="D31" s="4" t="s">
        <v>88</v>
      </c>
    </row>
    <row r="32" spans="1:5" ht="15.75" thickBot="1" x14ac:dyDescent="0.3">
      <c r="C32" s="6"/>
    </row>
    <row r="33" spans="1:5" ht="15.75" thickBot="1" x14ac:dyDescent="0.3">
      <c r="A33" t="s">
        <v>17</v>
      </c>
      <c r="B33" s="86" t="s">
        <v>69</v>
      </c>
      <c r="C33" s="1"/>
      <c r="D33" s="4" t="s">
        <v>88</v>
      </c>
    </row>
    <row r="34" spans="1:5" ht="15.75" thickBot="1" x14ac:dyDescent="0.3"/>
    <row r="35" spans="1:5" ht="15.75" thickBot="1" x14ac:dyDescent="0.3">
      <c r="A35" t="s">
        <v>83</v>
      </c>
      <c r="B35" s="86" t="s">
        <v>69</v>
      </c>
      <c r="C35" s="1"/>
      <c r="D35" s="4" t="s">
        <v>88</v>
      </c>
      <c r="E35" t="s">
        <v>190</v>
      </c>
    </row>
    <row r="36" spans="1:5" ht="15.75" thickBot="1" x14ac:dyDescent="0.3"/>
    <row r="37" spans="1:5" ht="15.75" thickBot="1" x14ac:dyDescent="0.3">
      <c r="A37" t="s">
        <v>15</v>
      </c>
      <c r="B37" s="21" t="s">
        <v>72</v>
      </c>
      <c r="C37" s="23">
        <f>+C31+C33+C35</f>
        <v>0</v>
      </c>
    </row>
    <row r="40" spans="1:5" x14ac:dyDescent="0.25">
      <c r="A40" t="s">
        <v>9</v>
      </c>
    </row>
    <row r="42" spans="1:5" ht="15.75" thickBot="1" x14ac:dyDescent="0.3">
      <c r="A42" s="12" t="s">
        <v>173</v>
      </c>
      <c r="B42" s="12"/>
    </row>
    <row r="43" spans="1:5" ht="75.75" thickBot="1" x14ac:dyDescent="0.3">
      <c r="A43" s="2" t="s">
        <v>155</v>
      </c>
      <c r="B43" s="2"/>
      <c r="C43" s="1"/>
    </row>
    <row r="44" spans="1:5" ht="15.75" thickBot="1" x14ac:dyDescent="0.3"/>
    <row r="45" spans="1:5" ht="30.75" thickBot="1" x14ac:dyDescent="0.3">
      <c r="A45" s="3" t="s">
        <v>179</v>
      </c>
      <c r="B45" s="21" t="s">
        <v>72</v>
      </c>
      <c r="C45" s="35">
        <f>+C19+C37</f>
        <v>0</v>
      </c>
    </row>
  </sheetData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defaultRowHeight="15" x14ac:dyDescent="0.25"/>
  <cols>
    <col min="1" max="1" width="74.85546875" customWidth="1"/>
    <col min="2" max="2" width="17.140625" customWidth="1"/>
    <col min="3" max="3" width="15" customWidth="1"/>
  </cols>
  <sheetData>
    <row r="1" spans="1:4" ht="18.75" x14ac:dyDescent="0.3">
      <c r="A1" s="64" t="s">
        <v>18</v>
      </c>
      <c r="B1" s="64"/>
      <c r="C1" s="64"/>
    </row>
    <row r="2" spans="1:4" x14ac:dyDescent="0.25">
      <c r="A2" s="2"/>
      <c r="B2" s="2"/>
      <c r="C2" s="2"/>
    </row>
    <row r="3" spans="1:4" ht="18.75" x14ac:dyDescent="0.3">
      <c r="A3" s="75" t="s">
        <v>19</v>
      </c>
      <c r="B3" s="75"/>
      <c r="C3" s="63"/>
    </row>
    <row r="4" spans="1:4" ht="15.75" thickBot="1" x14ac:dyDescent="0.3">
      <c r="A4" s="2"/>
      <c r="B4" s="38" t="s">
        <v>71</v>
      </c>
    </row>
    <row r="5" spans="1:4" ht="15.75" thickBot="1" x14ac:dyDescent="0.3">
      <c r="A5" s="2" t="s">
        <v>20</v>
      </c>
      <c r="B5" s="78" t="s">
        <v>69</v>
      </c>
      <c r="C5" s="53"/>
      <c r="D5" s="4" t="s">
        <v>88</v>
      </c>
    </row>
    <row r="6" spans="1:4" ht="15.75" thickBot="1" x14ac:dyDescent="0.3">
      <c r="A6" s="2"/>
      <c r="B6" s="2"/>
    </row>
    <row r="7" spans="1:4" ht="15.75" thickBot="1" x14ac:dyDescent="0.3">
      <c r="A7" s="2" t="s">
        <v>21</v>
      </c>
      <c r="B7" s="78" t="s">
        <v>69</v>
      </c>
      <c r="C7" s="1"/>
      <c r="D7" s="4" t="s">
        <v>88</v>
      </c>
    </row>
    <row r="8" spans="1:4" ht="15.75" thickBot="1" x14ac:dyDescent="0.3">
      <c r="A8" s="2"/>
      <c r="B8" s="2"/>
    </row>
    <row r="9" spans="1:4" ht="18" customHeight="1" thickBot="1" x14ac:dyDescent="0.3">
      <c r="A9" s="2" t="s">
        <v>22</v>
      </c>
      <c r="B9" s="78" t="s">
        <v>69</v>
      </c>
      <c r="C9" s="1"/>
      <c r="D9" s="4" t="s">
        <v>88</v>
      </c>
    </row>
    <row r="10" spans="1:4" ht="18" customHeight="1" thickBot="1" x14ac:dyDescent="0.3">
      <c r="A10" s="2"/>
      <c r="B10" s="2"/>
      <c r="C10" s="6"/>
    </row>
    <row r="11" spans="1:4" ht="18" customHeight="1" thickBot="1" x14ac:dyDescent="0.3">
      <c r="A11" s="2" t="s">
        <v>23</v>
      </c>
      <c r="B11" s="78" t="s">
        <v>69</v>
      </c>
      <c r="C11" s="1"/>
      <c r="D11" s="4" t="s">
        <v>88</v>
      </c>
    </row>
    <row r="12" spans="1:4" ht="18" customHeight="1" thickBot="1" x14ac:dyDescent="0.3">
      <c r="A12" s="2"/>
      <c r="B12" s="2"/>
      <c r="C12" s="6"/>
    </row>
    <row r="13" spans="1:4" ht="15.75" thickBot="1" x14ac:dyDescent="0.3">
      <c r="A13" s="2" t="s">
        <v>121</v>
      </c>
      <c r="B13" s="78" t="s">
        <v>69</v>
      </c>
      <c r="C13" s="1"/>
      <c r="D13" s="4" t="s">
        <v>88</v>
      </c>
    </row>
    <row r="14" spans="1:4" ht="15.75" thickBot="1" x14ac:dyDescent="0.3">
      <c r="A14" s="2"/>
      <c r="B14" s="2"/>
    </row>
    <row r="15" spans="1:4" ht="15.75" thickBot="1" x14ac:dyDescent="0.3">
      <c r="A15" s="2" t="s">
        <v>24</v>
      </c>
      <c r="B15" s="78" t="s">
        <v>69</v>
      </c>
      <c r="C15" s="1"/>
      <c r="D15" s="4" t="s">
        <v>88</v>
      </c>
    </row>
    <row r="16" spans="1:4" x14ac:dyDescent="0.25">
      <c r="A16" s="2"/>
      <c r="B16" s="2"/>
    </row>
    <row r="17" spans="1:4" x14ac:dyDescent="0.25">
      <c r="A17" t="s">
        <v>9</v>
      </c>
    </row>
    <row r="18" spans="1:4" ht="15.75" thickBot="1" x14ac:dyDescent="0.3">
      <c r="A18" s="2"/>
      <c r="B18" s="2"/>
    </row>
    <row r="19" spans="1:4" ht="15.75" thickBot="1" x14ac:dyDescent="0.3">
      <c r="A19" s="2" t="s">
        <v>25</v>
      </c>
      <c r="B19" s="78" t="s">
        <v>69</v>
      </c>
      <c r="C19" s="1"/>
      <c r="D19" s="4" t="s">
        <v>88</v>
      </c>
    </row>
    <row r="20" spans="1:4" x14ac:dyDescent="0.25">
      <c r="A20" s="2"/>
      <c r="B20" s="2"/>
      <c r="C20" s="6"/>
    </row>
    <row r="21" spans="1:4" x14ac:dyDescent="0.25">
      <c r="A21" t="s">
        <v>9</v>
      </c>
      <c r="B21" s="2"/>
      <c r="C21" s="6"/>
    </row>
    <row r="22" spans="1:4" ht="15.75" thickBot="1" x14ac:dyDescent="0.3">
      <c r="A22" s="2"/>
      <c r="B22" s="2"/>
      <c r="C22" s="6"/>
    </row>
    <row r="23" spans="1:4" ht="15.75" thickBot="1" x14ac:dyDescent="0.3">
      <c r="A23" s="2" t="s">
        <v>26</v>
      </c>
      <c r="B23" s="78" t="s">
        <v>69</v>
      </c>
      <c r="C23" s="1"/>
      <c r="D23" s="4" t="s">
        <v>88</v>
      </c>
    </row>
    <row r="24" spans="1:4" ht="15.75" thickBot="1" x14ac:dyDescent="0.3">
      <c r="A24" s="2"/>
      <c r="B24" s="2"/>
    </row>
    <row r="25" spans="1:4" ht="15.75" thickBot="1" x14ac:dyDescent="0.3">
      <c r="A25" s="2" t="s">
        <v>27</v>
      </c>
      <c r="B25" s="78" t="s">
        <v>69</v>
      </c>
      <c r="C25" s="1"/>
      <c r="D25" s="4" t="s">
        <v>88</v>
      </c>
    </row>
    <row r="26" spans="1:4" x14ac:dyDescent="0.25">
      <c r="A26" s="2"/>
      <c r="B26" s="2"/>
      <c r="C26" s="6"/>
    </row>
    <row r="27" spans="1:4" x14ac:dyDescent="0.25">
      <c r="A27" t="s">
        <v>9</v>
      </c>
      <c r="C27" s="6"/>
    </row>
    <row r="28" spans="1:4" ht="15.75" thickBot="1" x14ac:dyDescent="0.3">
      <c r="A28" s="2"/>
      <c r="B28" s="2"/>
    </row>
    <row r="29" spans="1:4" ht="15.75" thickBot="1" x14ac:dyDescent="0.3">
      <c r="A29" s="2" t="s">
        <v>28</v>
      </c>
      <c r="B29" s="78" t="s">
        <v>69</v>
      </c>
      <c r="C29" s="1"/>
      <c r="D29" s="4" t="s">
        <v>88</v>
      </c>
    </row>
    <row r="30" spans="1:4" x14ac:dyDescent="0.25">
      <c r="A30" s="2"/>
      <c r="B30" s="2"/>
    </row>
    <row r="31" spans="1:4" x14ac:dyDescent="0.25">
      <c r="A31" t="s">
        <v>9</v>
      </c>
    </row>
    <row r="32" spans="1:4" ht="15.75" thickBot="1" x14ac:dyDescent="0.3">
      <c r="A32" s="2"/>
      <c r="B32" s="2"/>
    </row>
    <row r="33" spans="1:4" ht="30.75" thickBot="1" x14ac:dyDescent="0.3">
      <c r="A33" s="17" t="s">
        <v>99</v>
      </c>
      <c r="B33" s="78" t="s">
        <v>69</v>
      </c>
      <c r="C33" s="1"/>
      <c r="D33" s="4" t="s">
        <v>88</v>
      </c>
    </row>
    <row r="34" spans="1:4" ht="15.75" thickBot="1" x14ac:dyDescent="0.3">
      <c r="A34" s="17"/>
      <c r="B34" s="17"/>
      <c r="C34" s="6"/>
    </row>
    <row r="35" spans="1:4" ht="15.75" thickBot="1" x14ac:dyDescent="0.3">
      <c r="A35" s="2" t="s">
        <v>65</v>
      </c>
      <c r="B35" s="38" t="s">
        <v>72</v>
      </c>
      <c r="C35" s="14">
        <f>SUM(C4:C34)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" x14ac:dyDescent="0.25"/>
  <cols>
    <col min="1" max="1" width="73.7109375" customWidth="1"/>
    <col min="2" max="2" width="15.140625" customWidth="1"/>
    <col min="3" max="3" width="16.28515625" customWidth="1"/>
  </cols>
  <sheetData>
    <row r="1" spans="1:4" ht="18.75" x14ac:dyDescent="0.3">
      <c r="A1" s="64" t="s">
        <v>29</v>
      </c>
      <c r="B1" s="4"/>
    </row>
    <row r="2" spans="1:4" x14ac:dyDescent="0.25">
      <c r="A2" s="2"/>
    </row>
    <row r="3" spans="1:4" ht="18.75" x14ac:dyDescent="0.3">
      <c r="A3" s="75" t="s">
        <v>30</v>
      </c>
      <c r="B3" s="92"/>
      <c r="C3" s="92"/>
    </row>
    <row r="4" spans="1:4" x14ac:dyDescent="0.25">
      <c r="B4" s="21" t="s">
        <v>71</v>
      </c>
    </row>
    <row r="5" spans="1:4" ht="15.75" thickBot="1" x14ac:dyDescent="0.3">
      <c r="A5" s="12" t="s">
        <v>52</v>
      </c>
      <c r="B5" s="12"/>
    </row>
    <row r="6" spans="1:4" ht="15.75" thickBot="1" x14ac:dyDescent="0.3">
      <c r="A6" t="s">
        <v>31</v>
      </c>
      <c r="C6" s="1"/>
      <c r="D6" s="4" t="s">
        <v>88</v>
      </c>
    </row>
    <row r="7" spans="1:4" ht="15.75" thickBot="1" x14ac:dyDescent="0.3"/>
    <row r="8" spans="1:4" ht="15.75" thickBot="1" x14ac:dyDescent="0.3">
      <c r="A8" t="s">
        <v>32</v>
      </c>
      <c r="B8" s="21" t="s">
        <v>69</v>
      </c>
      <c r="C8" s="53"/>
      <c r="D8" s="79" t="s">
        <v>88</v>
      </c>
    </row>
    <row r="10" spans="1:4" x14ac:dyDescent="0.25">
      <c r="A10" t="s">
        <v>9</v>
      </c>
    </row>
    <row r="12" spans="1:4" ht="15.75" thickBot="1" x14ac:dyDescent="0.3">
      <c r="A12" s="12" t="s">
        <v>53</v>
      </c>
      <c r="B12" s="12"/>
    </row>
    <row r="13" spans="1:4" ht="15.75" thickBot="1" x14ac:dyDescent="0.3">
      <c r="A13" s="11" t="s">
        <v>31</v>
      </c>
      <c r="B13" s="11"/>
      <c r="C13" s="1"/>
      <c r="D13" s="4" t="s">
        <v>88</v>
      </c>
    </row>
    <row r="14" spans="1:4" ht="15.75" thickBot="1" x14ac:dyDescent="0.3"/>
    <row r="15" spans="1:4" ht="15.75" thickBot="1" x14ac:dyDescent="0.3">
      <c r="A15" t="s">
        <v>32</v>
      </c>
      <c r="B15" s="21" t="s">
        <v>69</v>
      </c>
      <c r="C15" s="1"/>
      <c r="D15" s="4" t="s">
        <v>88</v>
      </c>
    </row>
    <row r="17" spans="1:4" x14ac:dyDescent="0.25">
      <c r="A17" t="s">
        <v>9</v>
      </c>
    </row>
    <row r="18" spans="1:4" ht="15.75" thickBot="1" x14ac:dyDescent="0.3"/>
    <row r="19" spans="1:4" ht="15.75" thickBot="1" x14ac:dyDescent="0.3">
      <c r="A19" s="11" t="s">
        <v>54</v>
      </c>
      <c r="B19" s="21" t="s">
        <v>72</v>
      </c>
      <c r="C19" s="14">
        <f>C8+C15</f>
        <v>0</v>
      </c>
      <c r="D19" s="11"/>
    </row>
    <row r="22" spans="1:4" ht="18.75" x14ac:dyDescent="0.3">
      <c r="A22" s="75" t="s">
        <v>33</v>
      </c>
      <c r="B22" s="7"/>
    </row>
    <row r="24" spans="1:4" ht="15.75" thickBot="1" x14ac:dyDescent="0.3">
      <c r="A24" s="12" t="s">
        <v>52</v>
      </c>
      <c r="B24" s="12"/>
    </row>
    <row r="25" spans="1:4" ht="15.75" thickBot="1" x14ac:dyDescent="0.3">
      <c r="A25" t="s">
        <v>31</v>
      </c>
      <c r="C25" s="1"/>
      <c r="D25" s="4" t="s">
        <v>88</v>
      </c>
    </row>
    <row r="26" spans="1:4" ht="15.75" thickBot="1" x14ac:dyDescent="0.3"/>
    <row r="27" spans="1:4" ht="15.75" thickBot="1" x14ac:dyDescent="0.3">
      <c r="A27" t="s">
        <v>32</v>
      </c>
      <c r="B27" s="21" t="s">
        <v>69</v>
      </c>
      <c r="C27" s="1"/>
      <c r="D27" s="79" t="s">
        <v>88</v>
      </c>
    </row>
    <row r="31" spans="1:4" ht="15.75" thickBot="1" x14ac:dyDescent="0.3">
      <c r="A31" s="12" t="s">
        <v>53</v>
      </c>
      <c r="B31" s="12"/>
    </row>
    <row r="32" spans="1:4" ht="15.75" thickBot="1" x14ac:dyDescent="0.3">
      <c r="A32" t="s">
        <v>31</v>
      </c>
      <c r="C32" s="1"/>
      <c r="D32" s="79" t="s">
        <v>88</v>
      </c>
    </row>
    <row r="33" spans="1:5" ht="15.75" thickBot="1" x14ac:dyDescent="0.3"/>
    <row r="34" spans="1:5" ht="15.75" thickBot="1" x14ac:dyDescent="0.3">
      <c r="A34" t="s">
        <v>32</v>
      </c>
      <c r="B34" s="21" t="s">
        <v>69</v>
      </c>
      <c r="C34" s="1"/>
      <c r="D34" s="79" t="s">
        <v>88</v>
      </c>
    </row>
    <row r="36" spans="1:5" ht="15.75" thickBot="1" x14ac:dyDescent="0.3"/>
    <row r="37" spans="1:5" ht="15.75" thickBot="1" x14ac:dyDescent="0.3">
      <c r="A37" s="17" t="s">
        <v>55</v>
      </c>
      <c r="B37" s="21" t="s">
        <v>72</v>
      </c>
      <c r="C37" s="14">
        <f>C27+C34</f>
        <v>0</v>
      </c>
      <c r="D37" s="11"/>
    </row>
    <row r="39" spans="1:5" ht="15.75" thickBot="1" x14ac:dyDescent="0.3"/>
    <row r="40" spans="1:5" ht="15.75" thickBot="1" x14ac:dyDescent="0.3">
      <c r="A40" s="54" t="s">
        <v>100</v>
      </c>
      <c r="B40" s="21" t="s">
        <v>72</v>
      </c>
      <c r="C40" s="14">
        <f>C19+C37</f>
        <v>0</v>
      </c>
      <c r="D40" s="11"/>
      <c r="E40" s="11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/>
  </sheetViews>
  <sheetFormatPr defaultRowHeight="15" x14ac:dyDescent="0.25"/>
  <cols>
    <col min="1" max="1" width="72.85546875" customWidth="1"/>
    <col min="2" max="3" width="14.7109375" customWidth="1"/>
  </cols>
  <sheetData>
    <row r="1" spans="1:5" ht="18.75" x14ac:dyDescent="0.3">
      <c r="A1" s="64" t="s">
        <v>34</v>
      </c>
      <c r="B1" s="4"/>
    </row>
    <row r="2" spans="1:5" x14ac:dyDescent="0.25">
      <c r="A2" s="2"/>
    </row>
    <row r="3" spans="1:5" ht="18.75" x14ac:dyDescent="0.3">
      <c r="A3" s="75" t="s">
        <v>171</v>
      </c>
      <c r="B3" s="7"/>
    </row>
    <row r="4" spans="1:5" ht="18.75" x14ac:dyDescent="0.3">
      <c r="A4" s="93" t="s">
        <v>45</v>
      </c>
      <c r="B4" s="7"/>
    </row>
    <row r="5" spans="1:5" x14ac:dyDescent="0.25">
      <c r="A5" s="7"/>
      <c r="B5" s="21" t="s">
        <v>71</v>
      </c>
    </row>
    <row r="6" spans="1:5" ht="15.75" thickBot="1" x14ac:dyDescent="0.3">
      <c r="A6" s="12" t="s">
        <v>56</v>
      </c>
      <c r="B6" s="12"/>
    </row>
    <row r="7" spans="1:5" ht="15.75" thickBot="1" x14ac:dyDescent="0.3">
      <c r="A7" s="2" t="s">
        <v>166</v>
      </c>
      <c r="B7" s="2"/>
      <c r="C7" s="1"/>
      <c r="D7" s="4" t="s">
        <v>192</v>
      </c>
      <c r="E7" t="s">
        <v>193</v>
      </c>
    </row>
    <row r="8" spans="1:5" ht="15.75" thickBot="1" x14ac:dyDescent="0.3">
      <c r="A8" s="2"/>
      <c r="B8" s="2"/>
    </row>
    <row r="9" spans="1:5" ht="15.75" thickBot="1" x14ac:dyDescent="0.3">
      <c r="A9" s="2" t="s">
        <v>37</v>
      </c>
      <c r="B9" s="2"/>
      <c r="C9" s="1"/>
      <c r="D9" s="4" t="s">
        <v>88</v>
      </c>
    </row>
    <row r="10" spans="1:5" ht="15.75" thickBot="1" x14ac:dyDescent="0.3">
      <c r="A10" s="2"/>
      <c r="B10" s="2"/>
    </row>
    <row r="11" spans="1:5" ht="17.25" customHeight="1" thickBot="1" x14ac:dyDescent="0.3">
      <c r="A11" s="2" t="s">
        <v>35</v>
      </c>
      <c r="B11" s="2"/>
      <c r="C11" s="1"/>
      <c r="D11" s="4" t="s">
        <v>88</v>
      </c>
    </row>
    <row r="12" spans="1:5" ht="15.75" thickBot="1" x14ac:dyDescent="0.3">
      <c r="A12" s="2"/>
      <c r="B12" s="2"/>
    </row>
    <row r="13" spans="1:5" ht="15.75" thickBot="1" x14ac:dyDescent="0.3">
      <c r="A13" s="2" t="s">
        <v>38</v>
      </c>
      <c r="B13" s="78" t="s">
        <v>69</v>
      </c>
      <c r="C13" s="1"/>
      <c r="D13" s="4" t="s">
        <v>88</v>
      </c>
    </row>
    <row r="14" spans="1:5" x14ac:dyDescent="0.25">
      <c r="A14" s="2"/>
      <c r="B14" s="2"/>
    </row>
    <row r="15" spans="1:5" x14ac:dyDescent="0.25">
      <c r="A15" s="10" t="s">
        <v>9</v>
      </c>
      <c r="B15" s="10"/>
    </row>
    <row r="16" spans="1:5" ht="15.75" thickBot="1" x14ac:dyDescent="0.3">
      <c r="A16" s="2"/>
      <c r="B16" s="2"/>
    </row>
    <row r="17" spans="1:5" ht="15.75" thickBot="1" x14ac:dyDescent="0.3">
      <c r="A17" s="2" t="s">
        <v>36</v>
      </c>
      <c r="B17" s="78" t="s">
        <v>69</v>
      </c>
      <c r="C17" s="53"/>
      <c r="D17" s="4" t="s">
        <v>88</v>
      </c>
      <c r="E17" t="s">
        <v>190</v>
      </c>
    </row>
    <row r="18" spans="1:5" x14ac:dyDescent="0.25">
      <c r="A18" s="2"/>
      <c r="B18" s="2"/>
    </row>
    <row r="19" spans="1:5" x14ac:dyDescent="0.25">
      <c r="A19" s="10" t="s">
        <v>9</v>
      </c>
      <c r="B19" s="10"/>
    </row>
    <row r="20" spans="1:5" x14ac:dyDescent="0.25">
      <c r="A20" s="2"/>
      <c r="B20" s="2"/>
    </row>
    <row r="21" spans="1:5" x14ac:dyDescent="0.25">
      <c r="A21" s="2"/>
      <c r="B21" s="2"/>
    </row>
    <row r="22" spans="1:5" x14ac:dyDescent="0.25">
      <c r="A22" s="2"/>
      <c r="B22" s="2"/>
    </row>
    <row r="23" spans="1:5" ht="15.75" thickBot="1" x14ac:dyDescent="0.3">
      <c r="A23" s="12" t="s">
        <v>57</v>
      </c>
      <c r="B23" s="12"/>
    </row>
    <row r="24" spans="1:5" ht="15.75" thickBot="1" x14ac:dyDescent="0.3">
      <c r="A24" s="2" t="s">
        <v>166</v>
      </c>
      <c r="B24" s="2"/>
      <c r="C24" s="1"/>
      <c r="D24" s="4" t="s">
        <v>192</v>
      </c>
      <c r="E24" t="s">
        <v>193</v>
      </c>
    </row>
    <row r="25" spans="1:5" ht="15.75" thickBot="1" x14ac:dyDescent="0.3">
      <c r="A25" s="2"/>
      <c r="B25" s="2"/>
    </row>
    <row r="26" spans="1:5" ht="15.75" thickBot="1" x14ac:dyDescent="0.3">
      <c r="A26" s="2" t="s">
        <v>37</v>
      </c>
      <c r="B26" s="2"/>
      <c r="C26" s="1"/>
      <c r="D26" s="4" t="s">
        <v>88</v>
      </c>
    </row>
    <row r="27" spans="1:5" ht="15.75" thickBot="1" x14ac:dyDescent="0.3">
      <c r="A27" s="2"/>
      <c r="B27" s="2"/>
    </row>
    <row r="28" spans="1:5" ht="30.75" thickBot="1" x14ac:dyDescent="0.3">
      <c r="A28" s="2" t="s">
        <v>35</v>
      </c>
      <c r="B28" s="2"/>
      <c r="C28" s="1"/>
      <c r="D28" s="4" t="s">
        <v>88</v>
      </c>
    </row>
    <row r="29" spans="1:5" ht="15.75" thickBot="1" x14ac:dyDescent="0.3">
      <c r="A29" s="2"/>
      <c r="B29" s="2"/>
    </row>
    <row r="30" spans="1:5" ht="15.75" thickBot="1" x14ac:dyDescent="0.3">
      <c r="A30" s="2" t="s">
        <v>38</v>
      </c>
      <c r="B30" s="78" t="s">
        <v>69</v>
      </c>
      <c r="C30" s="1"/>
      <c r="D30" s="4" t="s">
        <v>88</v>
      </c>
    </row>
    <row r="31" spans="1:5" x14ac:dyDescent="0.25">
      <c r="A31" s="2"/>
      <c r="B31" s="2"/>
    </row>
    <row r="32" spans="1:5" x14ac:dyDescent="0.25">
      <c r="A32" s="10" t="s">
        <v>9</v>
      </c>
      <c r="B32" s="10"/>
    </row>
    <row r="33" spans="1:5" ht="15.75" thickBot="1" x14ac:dyDescent="0.3">
      <c r="A33" s="2"/>
      <c r="B33" s="2"/>
    </row>
    <row r="34" spans="1:5" ht="15.75" thickBot="1" x14ac:dyDescent="0.3">
      <c r="A34" s="2" t="s">
        <v>36</v>
      </c>
      <c r="B34" s="78" t="s">
        <v>69</v>
      </c>
      <c r="C34" s="53"/>
      <c r="D34" s="4" t="s">
        <v>88</v>
      </c>
      <c r="E34" t="s">
        <v>190</v>
      </c>
    </row>
    <row r="35" spans="1:5" x14ac:dyDescent="0.25">
      <c r="A35" s="2"/>
      <c r="B35" s="2"/>
    </row>
    <row r="36" spans="1:5" x14ac:dyDescent="0.25">
      <c r="A36" s="10" t="s">
        <v>9</v>
      </c>
      <c r="B36" s="10"/>
    </row>
    <row r="37" spans="1:5" ht="15.75" thickBot="1" x14ac:dyDescent="0.3"/>
    <row r="38" spans="1:5" ht="30.75" thickBot="1" x14ac:dyDescent="0.3">
      <c r="A38" s="16" t="s">
        <v>183</v>
      </c>
      <c r="B38" s="38" t="s">
        <v>72</v>
      </c>
      <c r="C38" s="18">
        <f>C13+C30</f>
        <v>0</v>
      </c>
    </row>
    <row r="39" spans="1:5" ht="30.75" thickBot="1" x14ac:dyDescent="0.3">
      <c r="A39" s="16" t="s">
        <v>184</v>
      </c>
      <c r="B39" s="38" t="s">
        <v>72</v>
      </c>
      <c r="C39" s="14">
        <f>C17+C34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A_Årsregnskab</vt:lpstr>
      <vt:lpstr>B_Indtægter og overskud</vt:lpstr>
      <vt:lpstr>C_Genanbringelser</vt:lpstr>
      <vt:lpstr>D_Henlæggelse</vt:lpstr>
      <vt:lpstr>E_Nye tillæg</vt:lpstr>
      <vt:lpstr>F_Tidligere givne tillæg</vt:lpstr>
      <vt:lpstr>G_Ikke påvirkelige omkostninger</vt:lpstr>
      <vt:lpstr>H_Periodevise driftsomkostninge</vt:lpstr>
      <vt:lpstr>I_1. marts 2016 anlæg</vt:lpstr>
      <vt:lpstr>J _Tilknyttet virksomhed</vt:lpstr>
      <vt:lpstr>K_debiteret vandmængde</vt:lpstr>
      <vt:lpstr>L_Investeringsregnskab</vt:lpstr>
      <vt:lpstr>M_FADO</vt:lpstr>
      <vt:lpstr>N_Hjælpeordning</vt:lpstr>
      <vt:lpstr>O_Revisorerklæring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N. C. Nielsen</dc:creator>
  <cp:lastModifiedBy>Katrine Stagaard</cp:lastModifiedBy>
  <cp:lastPrinted>2017-11-30T16:40:47Z</cp:lastPrinted>
  <dcterms:created xsi:type="dcterms:W3CDTF">2017-11-28T13:13:42Z</dcterms:created>
  <dcterms:modified xsi:type="dcterms:W3CDTF">2018-01-03T13:29:32Z</dcterms:modified>
</cp:coreProperties>
</file>