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315" windowHeight="12015"/>
  </bookViews>
  <sheets>
    <sheet name="Costdrivere 2013-2016" sheetId="1" r:id="rId1"/>
    <sheet name="Potentialer og krav 2013-2016" sheetId="2" r:id="rId2"/>
    <sheet name="Ark1" sheetId="3" r:id="rId3"/>
  </sheets>
  <calcPr calcId="145621"/>
</workbook>
</file>

<file path=xl/calcChain.xml><?xml version="1.0" encoding="utf-8"?>
<calcChain xmlns="http://schemas.openxmlformats.org/spreadsheetml/2006/main">
  <c r="F30" i="2" l="1"/>
  <c r="H30" i="2"/>
  <c r="I30" i="2"/>
  <c r="E30" i="2"/>
  <c r="G30" i="2"/>
  <c r="G17" i="2"/>
  <c r="E17" i="2"/>
  <c r="F31" i="2"/>
  <c r="G31" i="2"/>
  <c r="H31" i="2"/>
  <c r="I31" i="2"/>
  <c r="J31" i="2"/>
  <c r="F32" i="2"/>
  <c r="G32" i="2"/>
  <c r="H32" i="2"/>
  <c r="I32" i="2"/>
  <c r="J32" i="2"/>
  <c r="F33" i="2"/>
  <c r="G33" i="2"/>
  <c r="H33" i="2"/>
  <c r="I33" i="2"/>
  <c r="J33" i="2"/>
  <c r="F34" i="2"/>
  <c r="G34" i="2"/>
  <c r="H34" i="2"/>
  <c r="I34" i="2"/>
  <c r="J34" i="2"/>
  <c r="F36" i="2"/>
  <c r="G36" i="2"/>
  <c r="H36" i="2"/>
  <c r="I36" i="2"/>
  <c r="J36" i="2"/>
  <c r="F37" i="2"/>
  <c r="G37" i="2"/>
  <c r="H37" i="2"/>
  <c r="I37" i="2"/>
  <c r="J37" i="2"/>
  <c r="F38" i="2"/>
  <c r="G38" i="2"/>
  <c r="H38" i="2"/>
  <c r="I38" i="2"/>
  <c r="J38" i="2"/>
  <c r="F39" i="2"/>
  <c r="G39" i="2"/>
  <c r="H39" i="2"/>
  <c r="I39" i="2"/>
  <c r="J39" i="2"/>
  <c r="E32" i="2"/>
  <c r="E33" i="2"/>
  <c r="E34" i="2"/>
  <c r="E36" i="2"/>
  <c r="E37" i="2"/>
  <c r="E38" i="2"/>
  <c r="E39" i="2"/>
  <c r="E31" i="2"/>
  <c r="C30" i="2"/>
  <c r="D30" i="2"/>
  <c r="C31" i="2"/>
  <c r="D31" i="2"/>
  <c r="C32" i="2"/>
  <c r="D32" i="2"/>
  <c r="C33" i="2"/>
  <c r="D33" i="2"/>
  <c r="C34" i="2"/>
  <c r="D34" i="2"/>
  <c r="C36" i="2"/>
  <c r="D36" i="2"/>
  <c r="C37" i="2"/>
  <c r="D37" i="2"/>
  <c r="C38" i="2"/>
  <c r="D38" i="2"/>
  <c r="C39" i="2"/>
  <c r="D39" i="2"/>
  <c r="B31" i="2"/>
  <c r="B32" i="2"/>
  <c r="B33" i="2"/>
  <c r="B34" i="2"/>
  <c r="B36" i="2"/>
  <c r="B37" i="2"/>
  <c r="B38" i="2"/>
  <c r="B39" i="2"/>
  <c r="B30" i="2"/>
  <c r="L5" i="2" l="1"/>
  <c r="S4" i="2" l="1"/>
  <c r="J30" i="2"/>
</calcChain>
</file>

<file path=xl/sharedStrings.xml><?xml version="1.0" encoding="utf-8"?>
<sst xmlns="http://schemas.openxmlformats.org/spreadsheetml/2006/main" count="481" uniqueCount="99">
  <si>
    <t>Selskabsnavn</t>
  </si>
  <si>
    <t>Netvolumenbidrag</t>
  </si>
  <si>
    <t>boring</t>
  </si>
  <si>
    <t>vandværk</t>
  </si>
  <si>
    <t>trykforøgerstationer</t>
  </si>
  <si>
    <t>rentvand ledning</t>
  </si>
  <si>
    <t>Stik</t>
  </si>
  <si>
    <t>Kunder</t>
  </si>
  <si>
    <t>Kontrolprøver</t>
  </si>
  <si>
    <t>El</t>
  </si>
  <si>
    <t>Boringer</t>
  </si>
  <si>
    <t>Vandværk</t>
  </si>
  <si>
    <t>Trykforøgere</t>
  </si>
  <si>
    <t>Rentvands-ledninger</t>
  </si>
  <si>
    <t>Måler pr. ledning</t>
  </si>
  <si>
    <t>opp vandmængde</t>
  </si>
  <si>
    <t>type 1</t>
  </si>
  <si>
    <t>type 2</t>
  </si>
  <si>
    <t>type 3</t>
  </si>
  <si>
    <t>0 m3/t - 50 m3/t (stk)</t>
  </si>
  <si>
    <t>Samlet kap. ml 0 m3/t - 50 m3/t</t>
  </si>
  <si>
    <t>51 m3/t - 100 m3/t (stk)</t>
  </si>
  <si>
    <t>Samlet kap. ml 51 m3/t - 100 m3/t</t>
  </si>
  <si>
    <t>101 m3/t - 200 m3/t (stk)</t>
  </si>
  <si>
    <t>Samlet kap. ml 101 m3/t - 200 m3/t</t>
  </si>
  <si>
    <t>201 m3/t - 400 m3/t (stk)</t>
  </si>
  <si>
    <t>Samlet kap. ml 201 m3/t - 400 m3/t</t>
  </si>
  <si>
    <t>401 m3/t - 600 m3/t</t>
  </si>
  <si>
    <t>Samlet kap. m. 401 m3/t - 600 m3/t</t>
  </si>
  <si>
    <t>601 m3/t - max</t>
  </si>
  <si>
    <t>Samlet kap. ml 601 m3/t - max</t>
  </si>
  <si>
    <t xml:space="preserve">land </t>
  </si>
  <si>
    <t xml:space="preserve">by </t>
  </si>
  <si>
    <t>city</t>
  </si>
  <si>
    <t>icity</t>
  </si>
  <si>
    <t>målere</t>
  </si>
  <si>
    <t>lovpligtige</t>
  </si>
  <si>
    <t>udover lovpligtige</t>
  </si>
  <si>
    <t>planlagte og udførte begrænsede</t>
  </si>
  <si>
    <t>planlagte og udførte normale</t>
  </si>
  <si>
    <t>planlagte og udførte udvidede</t>
  </si>
  <si>
    <t>planlagte og udførte kontrol med sporstoffer</t>
  </si>
  <si>
    <t>planlagte og udførte kontrol med organiske mikroforureninger</t>
  </si>
  <si>
    <t>planlagte og udførte boringskontrol</t>
  </si>
  <si>
    <t>Selskabets samlede el forbrug (kWt)</t>
  </si>
  <si>
    <t>Fanø Vand A/S (4-årigt)</t>
  </si>
  <si>
    <t>Hadsund Vandværk a.m.b.a. (4-årigt)</t>
  </si>
  <si>
    <t>Hjallerup Vandforsyning (4-årigt)</t>
  </si>
  <si>
    <t>Læsø Vand A/S (4-årigt)</t>
  </si>
  <si>
    <t>Nr. Uttrup Vandværk Amba (4-årigt)</t>
  </si>
  <si>
    <t>Sunds Vand- og Varmeværk (4-årigt)</t>
  </si>
  <si>
    <t>Vemb Vandværk (4-årigt)</t>
  </si>
  <si>
    <t>Netvolumenmål</t>
  </si>
  <si>
    <t>Alderskorrigeret netvolumenmål</t>
  </si>
  <si>
    <t>Tæthedskorrigeret netvolumenmål</t>
  </si>
  <si>
    <t>Netvolumenmål + evt. særlige forhold</t>
  </si>
  <si>
    <t>Alderskorrigeret netvolumenmål  + evt. særlige forhold</t>
  </si>
  <si>
    <t>Tæthedskorrigeret netvolumenmål + evt. særlige forhold</t>
  </si>
  <si>
    <t>DOiPL 2013
 i kr.</t>
  </si>
  <si>
    <t>Rå potentiale i pct.</t>
  </si>
  <si>
    <t>Rå potentiale i kr.</t>
  </si>
  <si>
    <t>Tillæg for særlige forhold i kr.</t>
  </si>
  <si>
    <t>Potentiale med
 særlige forhold i pct.</t>
  </si>
  <si>
    <t>Potentiale med 
særlige forhold i kr.</t>
  </si>
  <si>
    <t>Potentiale med forsigtighedshensyn og evt. særlige forhold i pct.</t>
  </si>
  <si>
    <t>Potentiale med forsigtighedshensyn og evt. særlige forhold i kr.</t>
  </si>
  <si>
    <t>Afvigelse fra standard-afvigelse i pct.</t>
  </si>
  <si>
    <t>Reduktion i pct.</t>
  </si>
  <si>
    <t>Korrigerede potentiale 
efter reduktion i pct.</t>
  </si>
  <si>
    <t>Korrigerde potentiale 
i kr.</t>
  </si>
  <si>
    <t>Effektive drifts-omkostninger i kr.</t>
  </si>
  <si>
    <t>forhøjelse til effektivt niveau</t>
  </si>
  <si>
    <t>Umiddelbare
 krav i pct.</t>
  </si>
  <si>
    <t>Krav i pct.</t>
  </si>
  <si>
    <t>Krav i kr.</t>
  </si>
  <si>
    <t>Vandværker</t>
  </si>
  <si>
    <t>Trykforøgerstationer</t>
  </si>
  <si>
    <t>Rentvandsledninger</t>
  </si>
  <si>
    <t>Costdriverandele</t>
  </si>
  <si>
    <t>Costdriverafvigelse</t>
  </si>
  <si>
    <t>Ulfborg Vandværk Amba (4-årig)</t>
  </si>
  <si>
    <t>Vodskov Vandværk (4-årig)</t>
  </si>
  <si>
    <t>Costdrivere 2013</t>
  </si>
  <si>
    <t>Costdrivere 2014</t>
  </si>
  <si>
    <t>Costdrivere 2015</t>
  </si>
  <si>
    <t>Costdrivere 2016</t>
  </si>
  <si>
    <t>Netvolumenmål_plus 25 og evt. særlige forhold</t>
  </si>
  <si>
    <t>Alderskorrigeret netvolumenmål_plus 25 og evt. særlige forhold</t>
  </si>
  <si>
    <t>Tæthedskorrigeret netvolumenmål_plus 25 og evt. særlige forhold</t>
  </si>
  <si>
    <t>FADO2011</t>
  </si>
  <si>
    <t>DOiPL 2014
 i kr.</t>
  </si>
  <si>
    <t>DOiPL 2015
 i kr.</t>
  </si>
  <si>
    <t>DOiPL 2012
 i kr.</t>
  </si>
  <si>
    <t>Strandhuse Nr. Bjert Vandværk </t>
  </si>
  <si>
    <t>Strandhuse Nr. Bjert Vandværk (4-årigt)</t>
  </si>
  <si>
    <t>11 </t>
  </si>
  <si>
    <t>2 </t>
  </si>
  <si>
    <t>5 </t>
  </si>
  <si>
    <t>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</si>
</sst>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.00_);_(* \(#,##0.00\);_(* &quot;-&quot;??_);_(@_)"/>
    <numFmt numFmtId="165" formatCode="#,##0.0000"/>
    <numFmt numFmtId="166" formatCode="\(#,##0\);#,##0_)"/>
    <numFmt numFmtId="167" formatCode="#,##0_);\(#,##0\);0_);@"/>
    <numFmt numFmtId="168" formatCode="#,##0,_);\(#,##0,\)"/>
    <numFmt numFmtId="169" formatCode="\(#,##0,\);#,##0,_)"/>
    <numFmt numFmtId="170" formatCode="\(#,##0.00\);#,##0.00_)"/>
    <numFmt numFmtId="171" formatCode="_-* #,##0.00_-;\-* #,##0.00_-;_-* &quot;-&quot;??_-;_-@_-"/>
    <numFmt numFmtId="172" formatCode="_ * #,##0_ ;_ * \-#,##0_ ;_ * &quot;-&quot;??_ ;_ @_ "/>
    <numFmt numFmtId="173" formatCode="0.0%"/>
    <numFmt numFmtId="174" formatCode="#,##0_ ;\-#,##0\ "/>
    <numFmt numFmtId="175" formatCode="#,##0.0"/>
    <numFmt numFmtId="183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3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37" fontId="20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167" fontId="18" fillId="0" borderId="0"/>
    <xf numFmtId="3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9" fontId="22" fillId="0" borderId="0" applyFill="0" applyBorder="0" applyProtection="0">
      <alignment horizontal="center"/>
    </xf>
    <xf numFmtId="37" fontId="22" fillId="0" borderId="28" applyFill="0" applyAlignment="0" applyProtection="0"/>
    <xf numFmtId="166" fontId="22" fillId="0" borderId="28" applyFill="0" applyAlignment="0" applyProtection="0"/>
    <xf numFmtId="168" fontId="22" fillId="0" borderId="28" applyFill="0" applyAlignment="0" applyProtection="0"/>
    <xf numFmtId="169" fontId="22" fillId="0" borderId="28" applyFill="0" applyAlignment="0" applyProtection="0"/>
    <xf numFmtId="164" fontId="18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25" fillId="34" borderId="0" applyNumberFormat="0" applyBorder="0" applyAlignment="0" applyProtection="0"/>
    <xf numFmtId="0" fontId="26" fillId="51" borderId="29" applyNumberFormat="0" applyAlignment="0" applyProtection="0"/>
    <xf numFmtId="0" fontId="27" fillId="52" borderId="30" applyNumberFormat="0" applyAlignment="0" applyProtection="0"/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30" fillId="0" borderId="31" applyNumberFormat="0" applyFill="0" applyAlignment="0" applyProtection="0"/>
    <xf numFmtId="0" fontId="31" fillId="0" borderId="32" applyNumberFormat="0" applyFill="0" applyAlignment="0" applyProtection="0"/>
    <xf numFmtId="0" fontId="32" fillId="0" borderId="33" applyNumberFormat="0" applyFill="0" applyAlignment="0" applyProtection="0"/>
    <xf numFmtId="0" fontId="32" fillId="0" borderId="0" applyNumberFormat="0" applyFill="0" applyBorder="0" applyAlignment="0" applyProtection="0"/>
    <xf numFmtId="0" fontId="33" fillId="38" borderId="29" applyNumberFormat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5" fillId="0" borderId="34" applyNumberFormat="0" applyFill="0" applyAlignment="0" applyProtection="0"/>
    <xf numFmtId="0" fontId="36" fillId="53" borderId="0" applyNumberFormat="0" applyBorder="0" applyAlignment="0" applyProtection="0"/>
    <xf numFmtId="0" fontId="18" fillId="54" borderId="35" applyNumberFormat="0" applyFont="0" applyAlignment="0" applyProtection="0"/>
    <xf numFmtId="0" fontId="37" fillId="51" borderId="36" applyNumberFormat="0" applyAlignment="0" applyProtection="0"/>
    <xf numFmtId="9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7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3" fontId="0" fillId="0" borderId="25" xfId="0" applyNumberFormat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5" xfId="0" applyNumberFormat="1" applyBorder="1"/>
    <xf numFmtId="0" fontId="0" fillId="0" borderId="10" xfId="0" applyBorder="1" applyAlignment="1">
      <alignment horizontal="center"/>
    </xf>
    <xf numFmtId="0" fontId="0" fillId="0" borderId="15" xfId="0" applyBorder="1"/>
    <xf numFmtId="3" fontId="0" fillId="0" borderId="17" xfId="0" applyNumberFormat="1" applyBorder="1"/>
    <xf numFmtId="0" fontId="0" fillId="0" borderId="11" xfId="0" applyBorder="1"/>
    <xf numFmtId="0" fontId="0" fillId="0" borderId="0" xfId="0"/>
    <xf numFmtId="0" fontId="19" fillId="0" borderId="10" xfId="0" applyFont="1" applyBorder="1" applyAlignment="1">
      <alignment horizontal="center"/>
    </xf>
    <xf numFmtId="3" fontId="0" fillId="0" borderId="27" xfId="0" applyNumberFormat="1" applyBorder="1"/>
    <xf numFmtId="3" fontId="0" fillId="0" borderId="18" xfId="0" applyNumberFormat="1" applyBorder="1"/>
    <xf numFmtId="3" fontId="0" fillId="0" borderId="16" xfId="0" applyNumberFormat="1" applyBorder="1"/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9" fillId="0" borderId="22" xfId="0" applyFont="1" applyBorder="1"/>
    <xf numFmtId="165" fontId="0" fillId="0" borderId="11" xfId="0" applyNumberFormat="1" applyBorder="1"/>
    <xf numFmtId="165" fontId="0" fillId="0" borderId="15" xfId="0" applyNumberFormat="1" applyBorder="1"/>
    <xf numFmtId="10" fontId="0" fillId="0" borderId="12" xfId="110" applyNumberFormat="1" applyFont="1" applyBorder="1"/>
    <xf numFmtId="10" fontId="0" fillId="0" borderId="13" xfId="110" applyNumberFormat="1" applyFont="1" applyBorder="1"/>
    <xf numFmtId="10" fontId="0" fillId="0" borderId="13" xfId="110" applyNumberFormat="1" applyFont="1" applyBorder="1" applyAlignment="1"/>
    <xf numFmtId="172" fontId="0" fillId="0" borderId="13" xfId="169" applyNumberFormat="1" applyFont="1" applyBorder="1" applyAlignment="1"/>
    <xf numFmtId="172" fontId="0" fillId="0" borderId="0" xfId="169" applyNumberFormat="1" applyFont="1" applyBorder="1" applyAlignment="1"/>
    <xf numFmtId="0" fontId="0" fillId="0" borderId="0" xfId="0" applyFont="1" applyBorder="1" applyAlignment="1"/>
    <xf numFmtId="10" fontId="0" fillId="0" borderId="0" xfId="110" applyNumberFormat="1" applyFont="1" applyBorder="1" applyAlignment="1"/>
    <xf numFmtId="9" fontId="0" fillId="0" borderId="0" xfId="110" applyFont="1" applyBorder="1" applyAlignment="1"/>
    <xf numFmtId="1" fontId="0" fillId="0" borderId="0" xfId="169" applyNumberFormat="1" applyFont="1" applyBorder="1" applyAlignment="1"/>
    <xf numFmtId="0" fontId="0" fillId="0" borderId="0" xfId="0" applyFont="1"/>
    <xf numFmtId="3" fontId="0" fillId="0" borderId="12" xfId="0" applyNumberFormat="1" applyFont="1" applyBorder="1"/>
    <xf numFmtId="3" fontId="0" fillId="0" borderId="13" xfId="0" applyNumberFormat="1" applyFont="1" applyBorder="1"/>
    <xf numFmtId="3" fontId="0" fillId="0" borderId="14" xfId="0" applyNumberFormat="1" applyFont="1" applyBorder="1"/>
    <xf numFmtId="3" fontId="0" fillId="0" borderId="11" xfId="0" applyNumberFormat="1" applyFont="1" applyBorder="1"/>
    <xf numFmtId="3" fontId="0" fillId="0" borderId="15" xfId="0" applyNumberFormat="1" applyFont="1" applyBorder="1"/>
    <xf numFmtId="0" fontId="0" fillId="0" borderId="0" xfId="0" applyFont="1" applyBorder="1"/>
    <xf numFmtId="0" fontId="19" fillId="0" borderId="19" xfId="0" applyFont="1" applyBorder="1" applyAlignment="1">
      <alignment horizontal="center"/>
    </xf>
    <xf numFmtId="174" fontId="0" fillId="0" borderId="13" xfId="169" applyNumberFormat="1" applyFont="1" applyBorder="1" applyAlignment="1"/>
    <xf numFmtId="3" fontId="0" fillId="0" borderId="13" xfId="169" applyNumberFormat="1" applyFont="1" applyBorder="1" applyAlignment="1"/>
    <xf numFmtId="173" fontId="0" fillId="0" borderId="13" xfId="110" applyNumberFormat="1" applyFont="1" applyBorder="1"/>
    <xf numFmtId="172" fontId="0" fillId="0" borderId="12" xfId="169" applyNumberFormat="1" applyFont="1" applyBorder="1" applyAlignment="1"/>
    <xf numFmtId="172" fontId="0" fillId="0" borderId="14" xfId="169" applyNumberFormat="1" applyFont="1" applyBorder="1" applyAlignment="1"/>
    <xf numFmtId="174" fontId="0" fillId="0" borderId="14" xfId="169" applyNumberFormat="1" applyFont="1" applyBorder="1" applyAlignment="1"/>
    <xf numFmtId="172" fontId="0" fillId="0" borderId="11" xfId="169" applyNumberFormat="1" applyFont="1" applyBorder="1" applyAlignment="1"/>
    <xf numFmtId="10" fontId="0" fillId="0" borderId="12" xfId="110" applyNumberFormat="1" applyFont="1" applyBorder="1" applyAlignment="1"/>
    <xf numFmtId="3" fontId="0" fillId="0" borderId="14" xfId="169" applyNumberFormat="1" applyFont="1" applyBorder="1" applyAlignment="1"/>
    <xf numFmtId="173" fontId="0" fillId="0" borderId="12" xfId="110" applyNumberFormat="1" applyFont="1" applyBorder="1"/>
    <xf numFmtId="3" fontId="0" fillId="0" borderId="38" xfId="0" applyNumberFormat="1" applyFont="1" applyBorder="1"/>
    <xf numFmtId="3" fontId="0" fillId="0" borderId="26" xfId="0" applyNumberFormat="1" applyFont="1" applyBorder="1"/>
    <xf numFmtId="3" fontId="0" fillId="0" borderId="43" xfId="0" applyNumberFormat="1" applyFont="1" applyBorder="1"/>
    <xf numFmtId="3" fontId="0" fillId="0" borderId="42" xfId="0" applyNumberFormat="1" applyFont="1" applyBorder="1"/>
    <xf numFmtId="10" fontId="0" fillId="0" borderId="38" xfId="110" applyNumberFormat="1" applyFont="1" applyBorder="1"/>
    <xf numFmtId="10" fontId="0" fillId="0" borderId="26" xfId="110" applyNumberFormat="1" applyFont="1" applyBorder="1"/>
    <xf numFmtId="0" fontId="0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3" fontId="0" fillId="0" borderId="46" xfId="0" applyNumberFormat="1" applyFont="1" applyBorder="1" applyAlignment="1">
      <alignment horizontal="center" vertical="center" wrapText="1"/>
    </xf>
    <xf numFmtId="10" fontId="0" fillId="0" borderId="45" xfId="11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0" fillId="0" borderId="0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0" fontId="0" fillId="0" borderId="48" xfId="0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3" fontId="0" fillId="0" borderId="47" xfId="110" applyNumberFormat="1" applyFont="1" applyBorder="1"/>
    <xf numFmtId="0" fontId="0" fillId="0" borderId="53" xfId="0" applyFont="1" applyBorder="1"/>
    <xf numFmtId="173" fontId="0" fillId="0" borderId="0" xfId="110" applyNumberFormat="1" applyFont="1" applyBorder="1" applyAlignment="1"/>
    <xf numFmtId="0" fontId="0" fillId="0" borderId="50" xfId="0" applyFont="1" applyBorder="1"/>
    <xf numFmtId="3" fontId="0" fillId="0" borderId="0" xfId="169" applyNumberFormat="1" applyFont="1" applyBorder="1" applyAlignment="1"/>
    <xf numFmtId="9" fontId="0" fillId="0" borderId="19" xfId="110" applyFont="1" applyBorder="1" applyAlignment="1">
      <alignment horizontal="center" vertical="center" wrapText="1"/>
    </xf>
    <xf numFmtId="175" fontId="0" fillId="0" borderId="14" xfId="0" applyNumberFormat="1" applyBorder="1"/>
    <xf numFmtId="175" fontId="0" fillId="0" borderId="18" xfId="0" applyNumberFormat="1" applyBorder="1"/>
    <xf numFmtId="9" fontId="0" fillId="0" borderId="52" xfId="110" applyFont="1" applyBorder="1" applyAlignment="1">
      <alignment horizontal="center" vertical="center" wrapText="1"/>
    </xf>
    <xf numFmtId="173" fontId="0" fillId="0" borderId="17" xfId="110" applyNumberFormat="1" applyFont="1" applyBorder="1"/>
    <xf numFmtId="175" fontId="0" fillId="0" borderId="12" xfId="0" applyNumberFormat="1" applyBorder="1"/>
    <xf numFmtId="175" fontId="0" fillId="0" borderId="16" xfId="0" applyNumberFormat="1" applyBorder="1"/>
    <xf numFmtId="175" fontId="0" fillId="0" borderId="17" xfId="0" applyNumberFormat="1" applyBorder="1"/>
    <xf numFmtId="10" fontId="0" fillId="0" borderId="19" xfId="110" applyNumberFormat="1" applyFont="1" applyBorder="1" applyAlignment="1">
      <alignment horizontal="center" vertical="center" wrapText="1"/>
    </xf>
    <xf numFmtId="10" fontId="0" fillId="0" borderId="52" xfId="110" applyNumberFormat="1" applyFont="1" applyBorder="1" applyAlignment="1">
      <alignment horizontal="center" vertical="center" wrapText="1"/>
    </xf>
    <xf numFmtId="3" fontId="0" fillId="0" borderId="14" xfId="110" applyNumberFormat="1" applyFont="1" applyBorder="1"/>
    <xf numFmtId="3" fontId="0" fillId="0" borderId="54" xfId="110" applyNumberFormat="1" applyFont="1" applyBorder="1"/>
    <xf numFmtId="3" fontId="0" fillId="0" borderId="51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0" fontId="19" fillId="0" borderId="44" xfId="0" applyFont="1" applyBorder="1"/>
    <xf numFmtId="175" fontId="0" fillId="0" borderId="13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8" xfId="110" applyNumberFormat="1" applyFont="1" applyBorder="1"/>
    <xf numFmtId="173" fontId="0" fillId="0" borderId="16" xfId="110" applyNumberFormat="1" applyFont="1" applyBorder="1"/>
    <xf numFmtId="10" fontId="0" fillId="0" borderId="52" xfId="110" applyNumberFormat="1" applyFont="1" applyBorder="1" applyAlignment="1">
      <alignment horizontal="center" vertical="center"/>
    </xf>
    <xf numFmtId="0" fontId="0" fillId="0" borderId="49" xfId="0" applyFont="1" applyBorder="1"/>
    <xf numFmtId="3" fontId="0" fillId="0" borderId="12" xfId="110" applyNumberFormat="1" applyFont="1" applyBorder="1"/>
    <xf numFmtId="3" fontId="0" fillId="0" borderId="20" xfId="0" applyNumberFormat="1" applyFont="1" applyBorder="1" applyAlignment="1">
      <alignment horizontal="center" vertical="center" wrapText="1"/>
    </xf>
    <xf numFmtId="3" fontId="0" fillId="0" borderId="16" xfId="110" applyNumberFormat="1" applyFont="1" applyBorder="1"/>
    <xf numFmtId="0" fontId="0" fillId="0" borderId="4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3" fontId="0" fillId="0" borderId="0" xfId="0" applyNumberFormat="1" applyFont="1" applyBorder="1"/>
    <xf numFmtId="10" fontId="0" fillId="0" borderId="0" xfId="110" applyNumberFormat="1" applyFont="1" applyBorder="1"/>
    <xf numFmtId="173" fontId="0" fillId="0" borderId="0" xfId="110" applyNumberFormat="1" applyFont="1" applyBorder="1"/>
    <xf numFmtId="3" fontId="0" fillId="0" borderId="0" xfId="110" applyNumberFormat="1" applyFont="1" applyBorder="1"/>
    <xf numFmtId="174" fontId="0" fillId="0" borderId="0" xfId="169" applyNumberFormat="1" applyFont="1" applyBorder="1" applyAlignment="1"/>
    <xf numFmtId="0" fontId="41" fillId="55" borderId="0" xfId="0" applyFont="1" applyFill="1" applyBorder="1"/>
    <xf numFmtId="3" fontId="0" fillId="0" borderId="0" xfId="0" applyNumberFormat="1" applyFont="1" applyBorder="1" applyAlignment="1"/>
    <xf numFmtId="0" fontId="41" fillId="0" borderId="0" xfId="0" applyFont="1" applyBorder="1" applyAlignment="1">
      <alignment horizontal="left" vertical="center"/>
    </xf>
    <xf numFmtId="172" fontId="0" fillId="0" borderId="0" xfId="169" applyNumberFormat="1" applyFont="1" applyBorder="1"/>
    <xf numFmtId="9" fontId="0" fillId="0" borderId="0" xfId="110" applyFont="1" applyBorder="1"/>
    <xf numFmtId="1" fontId="0" fillId="0" borderId="0" xfId="0" applyNumberFormat="1" applyFont="1" applyBorder="1"/>
    <xf numFmtId="0" fontId="16" fillId="0" borderId="0" xfId="0" applyFont="1" applyBorder="1"/>
    <xf numFmtId="10" fontId="0" fillId="0" borderId="0" xfId="0" applyNumberFormat="1" applyFont="1" applyBorder="1"/>
    <xf numFmtId="3" fontId="0" fillId="0" borderId="16" xfId="0" applyNumberFormat="1" applyFont="1" applyBorder="1"/>
    <xf numFmtId="3" fontId="0" fillId="0" borderId="17" xfId="0" applyNumberFormat="1" applyFont="1" applyBorder="1"/>
    <xf numFmtId="3" fontId="0" fillId="0" borderId="18" xfId="0" applyNumberFormat="1" applyFont="1" applyBorder="1"/>
    <xf numFmtId="10" fontId="0" fillId="0" borderId="16" xfId="110" applyNumberFormat="1" applyFont="1" applyBorder="1"/>
    <xf numFmtId="10" fontId="0" fillId="0" borderId="17" xfId="110" applyNumberFormat="1" applyFont="1" applyBorder="1"/>
    <xf numFmtId="0" fontId="0" fillId="0" borderId="0" xfId="0" applyBorder="1"/>
    <xf numFmtId="165" fontId="0" fillId="0" borderId="0" xfId="0" applyNumberFormat="1" applyBorder="1"/>
    <xf numFmtId="175" fontId="0" fillId="0" borderId="0" xfId="0" applyNumberFormat="1" applyBorder="1"/>
    <xf numFmtId="0" fontId="42" fillId="0" borderId="0" xfId="0" applyFont="1"/>
    <xf numFmtId="0" fontId="43" fillId="0" borderId="0" xfId="0" applyFont="1" applyBorder="1"/>
    <xf numFmtId="0" fontId="42" fillId="0" borderId="0" xfId="0" applyFont="1" applyBorder="1"/>
    <xf numFmtId="3" fontId="0" fillId="0" borderId="0" xfId="0" applyNumberFormat="1" applyBorder="1"/>
    <xf numFmtId="0" fontId="0" fillId="0" borderId="45" xfId="0" applyFont="1" applyBorder="1" applyAlignment="1">
      <alignment horizontal="center" vertical="center" wrapText="1"/>
    </xf>
    <xf numFmtId="3" fontId="0" fillId="0" borderId="13" xfId="0" applyNumberFormat="1" applyBorder="1"/>
    <xf numFmtId="3" fontId="0" fillId="0" borderId="14" xfId="0" applyNumberFormat="1" applyBorder="1"/>
    <xf numFmtId="3" fontId="41" fillId="0" borderId="26" xfId="0" applyNumberFormat="1" applyFont="1" applyBorder="1"/>
    <xf numFmtId="3" fontId="41" fillId="0" borderId="43" xfId="0" applyNumberFormat="1" applyFont="1" applyBorder="1"/>
    <xf numFmtId="0" fontId="19" fillId="0" borderId="24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" fontId="0" fillId="0" borderId="14" xfId="0" applyNumberFormat="1" applyFill="1" applyBorder="1"/>
    <xf numFmtId="183" fontId="0" fillId="0" borderId="14" xfId="0" applyNumberFormat="1" applyFill="1" applyBorder="1"/>
    <xf numFmtId="173" fontId="0" fillId="0" borderId="55" xfId="110" applyNumberFormat="1" applyFont="1" applyFill="1" applyBorder="1"/>
    <xf numFmtId="0" fontId="0" fillId="0" borderId="0" xfId="0"/>
    <xf numFmtId="3" fontId="0" fillId="0" borderId="0" xfId="0" applyNumberFormat="1" applyBorder="1"/>
    <xf numFmtId="183" fontId="0" fillId="0" borderId="13" xfId="0" applyNumberFormat="1" applyFill="1" applyBorder="1"/>
    <xf numFmtId="1" fontId="0" fillId="0" borderId="12" xfId="0" applyNumberFormat="1" applyFill="1" applyBorder="1"/>
    <xf numFmtId="0" fontId="0" fillId="0" borderId="12" xfId="0" applyFill="1" applyBorder="1"/>
    <xf numFmtId="1" fontId="0" fillId="0" borderId="13" xfId="0" applyNumberFormat="1" applyFill="1" applyBorder="1"/>
    <xf numFmtId="183" fontId="0" fillId="0" borderId="23" xfId="0" applyNumberFormat="1" applyFill="1" applyBorder="1"/>
  </cellXfs>
  <cellStyles count="336">
    <cellStyle name="20 % - Markeringsfarve1" xfId="19" builtinId="30" customBuiltin="1"/>
    <cellStyle name="20 % - Markeringsfarve1 2" xfId="49"/>
    <cellStyle name="20 % - Markeringsfarve1 2 2" xfId="77"/>
    <cellStyle name="20 % - Markeringsfarve1 2 2 2" xfId="205"/>
    <cellStyle name="20 % - Markeringsfarve1 2 2 3" xfId="259"/>
    <cellStyle name="20 % - Markeringsfarve1 2 2 4" xfId="315"/>
    <cellStyle name="20 % - Markeringsfarve1 2 3" xfId="188"/>
    <cellStyle name="20 % - Markeringsfarve1 2 4" xfId="241"/>
    <cellStyle name="20 % - Markeringsfarve1 2 5" xfId="296"/>
    <cellStyle name="20 % - Markeringsfarve1 3" xfId="175"/>
    <cellStyle name="20 % - Markeringsfarve1 4" xfId="228"/>
    <cellStyle name="20 % - Markeringsfarve1 5" xfId="284"/>
    <cellStyle name="20 % - Markeringsfarve2" xfId="23" builtinId="34" customBuiltin="1"/>
    <cellStyle name="20 % - Markeringsfarve2 2" xfId="50"/>
    <cellStyle name="20 % - Markeringsfarve2 2 2" xfId="78"/>
    <cellStyle name="20 % - Markeringsfarve2 2 2 2" xfId="206"/>
    <cellStyle name="20 % - Markeringsfarve2 2 2 3" xfId="260"/>
    <cellStyle name="20 % - Markeringsfarve2 2 2 4" xfId="316"/>
    <cellStyle name="20 % - Markeringsfarve2 2 3" xfId="189"/>
    <cellStyle name="20 % - Markeringsfarve2 2 4" xfId="242"/>
    <cellStyle name="20 % - Markeringsfarve2 2 5" xfId="297"/>
    <cellStyle name="20 % - Markeringsfarve2 3" xfId="177"/>
    <cellStyle name="20 % - Markeringsfarve2 4" xfId="230"/>
    <cellStyle name="20 % - Markeringsfarve2 5" xfId="286"/>
    <cellStyle name="20 % - Markeringsfarve3" xfId="27" builtinId="38" customBuiltin="1"/>
    <cellStyle name="20 % - Markeringsfarve3 2" xfId="51"/>
    <cellStyle name="20 % - Markeringsfarve3 2 2" xfId="79"/>
    <cellStyle name="20 % - Markeringsfarve3 2 2 2" xfId="207"/>
    <cellStyle name="20 % - Markeringsfarve3 2 2 3" xfId="261"/>
    <cellStyle name="20 % - Markeringsfarve3 2 2 4" xfId="317"/>
    <cellStyle name="20 % - Markeringsfarve3 2 3" xfId="190"/>
    <cellStyle name="20 % - Markeringsfarve3 2 4" xfId="243"/>
    <cellStyle name="20 % - Markeringsfarve3 2 5" xfId="298"/>
    <cellStyle name="20 % - Markeringsfarve3 3" xfId="179"/>
    <cellStyle name="20 % - Markeringsfarve3 4" xfId="232"/>
    <cellStyle name="20 % - Markeringsfarve3 5" xfId="288"/>
    <cellStyle name="20 % - Markeringsfarve4" xfId="31" builtinId="42" customBuiltin="1"/>
    <cellStyle name="20 % - Markeringsfarve4 2" xfId="52"/>
    <cellStyle name="20 % - Markeringsfarve4 2 2" xfId="80"/>
    <cellStyle name="20 % - Markeringsfarve4 2 2 2" xfId="208"/>
    <cellStyle name="20 % - Markeringsfarve4 2 2 3" xfId="262"/>
    <cellStyle name="20 % - Markeringsfarve4 2 2 4" xfId="318"/>
    <cellStyle name="20 % - Markeringsfarve4 2 3" xfId="191"/>
    <cellStyle name="20 % - Markeringsfarve4 2 4" xfId="244"/>
    <cellStyle name="20 % - Markeringsfarve4 2 5" xfId="299"/>
    <cellStyle name="20 % - Markeringsfarve4 3" xfId="181"/>
    <cellStyle name="20 % - Markeringsfarve4 4" xfId="234"/>
    <cellStyle name="20 % - Markeringsfarve4 5" xfId="290"/>
    <cellStyle name="20 % - Markeringsfarve5" xfId="35" builtinId="46" customBuiltin="1"/>
    <cellStyle name="20 % - Markeringsfarve5 2" xfId="72"/>
    <cellStyle name="20 % - Markeringsfarve5 2 2" xfId="201"/>
    <cellStyle name="20 % - Markeringsfarve5 2 3" xfId="255"/>
    <cellStyle name="20 % - Markeringsfarve5 2 4" xfId="311"/>
    <cellStyle name="20 % - Markeringsfarve5 3" xfId="100"/>
    <cellStyle name="20 % - Markeringsfarve5 3 2" xfId="220"/>
    <cellStyle name="20 % - Markeringsfarve5 3 3" xfId="274"/>
    <cellStyle name="20 % - Markeringsfarve5 3 4" xfId="330"/>
    <cellStyle name="20 % - Markeringsfarve5 4" xfId="183"/>
    <cellStyle name="20 % - Markeringsfarve5 5" xfId="236"/>
    <cellStyle name="20 % - Markeringsfarve5 6" xfId="292"/>
    <cellStyle name="20 % - Markeringsfarve6" xfId="39" builtinId="50" customBuiltin="1"/>
    <cellStyle name="20 % - Markeringsfarve6 2" xfId="74"/>
    <cellStyle name="20 % - Markeringsfarve6 2 2" xfId="203"/>
    <cellStyle name="20 % - Markeringsfarve6 2 3" xfId="257"/>
    <cellStyle name="20 % - Markeringsfarve6 2 4" xfId="313"/>
    <cellStyle name="20 % - Markeringsfarve6 3" xfId="102"/>
    <cellStyle name="20 % - Markeringsfarve6 3 2" xfId="222"/>
    <cellStyle name="20 % - Markeringsfarve6 3 3" xfId="276"/>
    <cellStyle name="20 % - Markeringsfarve6 3 4" xfId="332"/>
    <cellStyle name="20 % - Markeringsfarve6 4" xfId="185"/>
    <cellStyle name="20 % - Markeringsfarve6 5" xfId="238"/>
    <cellStyle name="20 % - Markeringsfarve6 6" xfId="294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40 % - Markeringsfarve1" xfId="20" builtinId="31" customBuiltin="1"/>
    <cellStyle name="40 % - Markeringsfarve1 2" xfId="69"/>
    <cellStyle name="40 % - Markeringsfarve1 2 2" xfId="198"/>
    <cellStyle name="40 % - Markeringsfarve1 2 3" xfId="252"/>
    <cellStyle name="40 % - Markeringsfarve1 2 4" xfId="308"/>
    <cellStyle name="40 % - Markeringsfarve1 3" xfId="97"/>
    <cellStyle name="40 % - Markeringsfarve1 3 2" xfId="217"/>
    <cellStyle name="40 % - Markeringsfarve1 3 3" xfId="271"/>
    <cellStyle name="40 % - Markeringsfarve1 3 4" xfId="327"/>
    <cellStyle name="40 % - Markeringsfarve1 4" xfId="176"/>
    <cellStyle name="40 % - Markeringsfarve1 5" xfId="229"/>
    <cellStyle name="40 % - Markeringsfarve1 6" xfId="285"/>
    <cellStyle name="40 % - Markeringsfarve2" xfId="24" builtinId="35" customBuiltin="1"/>
    <cellStyle name="40 % - Markeringsfarve2 2" xfId="70"/>
    <cellStyle name="40 % - Markeringsfarve2 2 2" xfId="199"/>
    <cellStyle name="40 % - Markeringsfarve2 2 3" xfId="253"/>
    <cellStyle name="40 % - Markeringsfarve2 2 4" xfId="309"/>
    <cellStyle name="40 % - Markeringsfarve2 3" xfId="98"/>
    <cellStyle name="40 % - Markeringsfarve2 3 2" xfId="218"/>
    <cellStyle name="40 % - Markeringsfarve2 3 3" xfId="272"/>
    <cellStyle name="40 % - Markeringsfarve2 3 4" xfId="328"/>
    <cellStyle name="40 % - Markeringsfarve2 4" xfId="178"/>
    <cellStyle name="40 % - Markeringsfarve2 5" xfId="231"/>
    <cellStyle name="40 % - Markeringsfarve2 6" xfId="287"/>
    <cellStyle name="40 % - Markeringsfarve3" xfId="28" builtinId="39" customBuiltin="1"/>
    <cellStyle name="40 % - Markeringsfarve3 2" xfId="53"/>
    <cellStyle name="40 % - Markeringsfarve3 2 2" xfId="81"/>
    <cellStyle name="40 % - Markeringsfarve3 2 2 2" xfId="209"/>
    <cellStyle name="40 % - Markeringsfarve3 2 2 3" xfId="263"/>
    <cellStyle name="40 % - Markeringsfarve3 2 2 4" xfId="319"/>
    <cellStyle name="40 % - Markeringsfarve3 2 3" xfId="192"/>
    <cellStyle name="40 % - Markeringsfarve3 2 4" xfId="245"/>
    <cellStyle name="40 % - Markeringsfarve3 2 5" xfId="300"/>
    <cellStyle name="40 % - Markeringsfarve3 3" xfId="180"/>
    <cellStyle name="40 % - Markeringsfarve3 4" xfId="233"/>
    <cellStyle name="40 % - Markeringsfarve3 5" xfId="289"/>
    <cellStyle name="40 % - Markeringsfarve4" xfId="32" builtinId="43" customBuiltin="1"/>
    <cellStyle name="40 % - Markeringsfarve4 2" xfId="71"/>
    <cellStyle name="40 % - Markeringsfarve4 2 2" xfId="200"/>
    <cellStyle name="40 % - Markeringsfarve4 2 3" xfId="254"/>
    <cellStyle name="40 % - Markeringsfarve4 2 4" xfId="310"/>
    <cellStyle name="40 % - Markeringsfarve4 3" xfId="99"/>
    <cellStyle name="40 % - Markeringsfarve4 3 2" xfId="219"/>
    <cellStyle name="40 % - Markeringsfarve4 3 3" xfId="273"/>
    <cellStyle name="40 % - Markeringsfarve4 3 4" xfId="329"/>
    <cellStyle name="40 % - Markeringsfarve4 4" xfId="182"/>
    <cellStyle name="40 % - Markeringsfarve4 5" xfId="235"/>
    <cellStyle name="40 % - Markeringsfarve4 6" xfId="291"/>
    <cellStyle name="40 % - Markeringsfarve5" xfId="36" builtinId="47" customBuiltin="1"/>
    <cellStyle name="40 % - Markeringsfarve5 2" xfId="73"/>
    <cellStyle name="40 % - Markeringsfarve5 2 2" xfId="202"/>
    <cellStyle name="40 % - Markeringsfarve5 2 3" xfId="256"/>
    <cellStyle name="40 % - Markeringsfarve5 2 4" xfId="312"/>
    <cellStyle name="40 % - Markeringsfarve5 3" xfId="101"/>
    <cellStyle name="40 % - Markeringsfarve5 3 2" xfId="221"/>
    <cellStyle name="40 % - Markeringsfarve5 3 3" xfId="275"/>
    <cellStyle name="40 % - Markeringsfarve5 3 4" xfId="331"/>
    <cellStyle name="40 % - Markeringsfarve5 4" xfId="184"/>
    <cellStyle name="40 % - Markeringsfarve5 5" xfId="237"/>
    <cellStyle name="40 % - Markeringsfarve5 6" xfId="293"/>
    <cellStyle name="40 % - Markeringsfarve6" xfId="40" builtinId="51" customBuiltin="1"/>
    <cellStyle name="40 % - Markeringsfarve6 2" xfId="75"/>
    <cellStyle name="40 % - Markeringsfarve6 2 2" xfId="204"/>
    <cellStyle name="40 % - Markeringsfarve6 2 3" xfId="258"/>
    <cellStyle name="40 % - Markeringsfarve6 2 4" xfId="314"/>
    <cellStyle name="40 % - Markeringsfarve6 3" xfId="103"/>
    <cellStyle name="40 % - Markeringsfarve6 3 2" xfId="223"/>
    <cellStyle name="40 % - Markeringsfarve6 3 3" xfId="277"/>
    <cellStyle name="40 % - Markeringsfarve6 3 4" xfId="333"/>
    <cellStyle name="40 % - Markeringsfarve6 4" xfId="186"/>
    <cellStyle name="40 % - Markeringsfarve6 5" xfId="239"/>
    <cellStyle name="40 % - Markeringsfarve6 6" xfId="295"/>
    <cellStyle name="40% - Accent1" xfId="130"/>
    <cellStyle name="40% - Accent2" xfId="131"/>
    <cellStyle name="40% - Accent3" xfId="132"/>
    <cellStyle name="40% - Accent4" xfId="133"/>
    <cellStyle name="40% - Accent5" xfId="134"/>
    <cellStyle name="40% - Accent6" xfId="135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3 2" xfId="54"/>
    <cellStyle name="60 % - Markeringsfarve4" xfId="33" builtinId="44" customBuiltin="1"/>
    <cellStyle name="60 % - Markeringsfarve4 2" xfId="55"/>
    <cellStyle name="60 % - Markeringsfarve5" xfId="37" builtinId="48" customBuiltin="1"/>
    <cellStyle name="60 % - Markeringsfarve6" xfId="41" builtinId="52" customBuiltin="1"/>
    <cellStyle name="60 % - Markeringsfarve6 2" xfId="56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Accent1" xfId="142"/>
    <cellStyle name="Accent2" xfId="143"/>
    <cellStyle name="Accent3" xfId="144"/>
    <cellStyle name="Accent4" xfId="145"/>
    <cellStyle name="Accent5" xfId="146"/>
    <cellStyle name="Accent6" xfId="147"/>
    <cellStyle name="Advarselstekst" xfId="14" builtinId="11" customBuiltin="1"/>
    <cellStyle name="Bad" xfId="148"/>
    <cellStyle name="Beløb" xfId="112"/>
    <cellStyle name="Beløb (negative)" xfId="113"/>
    <cellStyle name="Beløb 1000" xfId="114"/>
    <cellStyle name="Beløb 1000 (negative)" xfId="115"/>
    <cellStyle name="Bemærk!" xfId="15" builtinId="10" customBuiltin="1"/>
    <cellStyle name="Bemærk! 2" xfId="57"/>
    <cellStyle name="Bemærk! 2 2" xfId="82"/>
    <cellStyle name="Bemærk! 2 2 2" xfId="210"/>
    <cellStyle name="Bemærk! 2 2 3" xfId="264"/>
    <cellStyle name="Bemærk! 2 2 4" xfId="320"/>
    <cellStyle name="Bemærk! 2 3" xfId="193"/>
    <cellStyle name="Bemærk! 2 4" xfId="246"/>
    <cellStyle name="Bemærk! 2 5" xfId="301"/>
    <cellStyle name="Bemærk! 3" xfId="96"/>
    <cellStyle name="Bemærk! 3 2" xfId="216"/>
    <cellStyle name="Bemærk! 3 3" xfId="270"/>
    <cellStyle name="Bemærk! 3 4" xfId="326"/>
    <cellStyle name="Bemærk! 4" xfId="174"/>
    <cellStyle name="Bemærk! 5" xfId="227"/>
    <cellStyle name="Bemærk! 6" xfId="283"/>
    <cellStyle name="Beregning" xfId="11" builtinId="22" customBuiltin="1"/>
    <cellStyle name="Calculation" xfId="149"/>
    <cellStyle name="Check Cell" xfId="150"/>
    <cellStyle name="Comma_Vandforsyning_standardpriser_27Okt_final" xfId="151"/>
    <cellStyle name="Decimal" xfId="116"/>
    <cellStyle name="Decimal (negative)" xfId="117"/>
    <cellStyle name="Explanatory Text" xfId="152"/>
    <cellStyle name="Forklarende tekst" xfId="16" builtinId="53" customBuiltin="1"/>
    <cellStyle name="God" xfId="6" builtinId="26" customBuiltin="1"/>
    <cellStyle name="Good" xfId="153"/>
    <cellStyle name="Heading 1" xfId="154"/>
    <cellStyle name="Heading 2" xfId="155"/>
    <cellStyle name="Heading 3" xfId="156"/>
    <cellStyle name="Heading 4" xfId="157"/>
    <cellStyle name="Input" xfId="9" builtinId="20" customBuiltin="1"/>
    <cellStyle name="Input 2" xfId="158"/>
    <cellStyle name="Komma" xfId="169" builtinId="3"/>
    <cellStyle name="Komma 2" xfId="59"/>
    <cellStyle name="Komma 2 2" xfId="84"/>
    <cellStyle name="Komma 2 2 2" xfId="211"/>
    <cellStyle name="Komma 2 2 3" xfId="265"/>
    <cellStyle name="Komma 2 2 4" xfId="321"/>
    <cellStyle name="Komma 2 3" xfId="159"/>
    <cellStyle name="Komma 2 3 2" xfId="194"/>
    <cellStyle name="Komma 2 4" xfId="247"/>
    <cellStyle name="Komma 2 5" xfId="302"/>
    <cellStyle name="Komma 3" xfId="83"/>
    <cellStyle name="Komma 3 2" xfId="160"/>
    <cellStyle name="Komma 4" xfId="66"/>
    <cellStyle name="Komma 4 2" xfId="123"/>
    <cellStyle name="Komma 4 2 2" xfId="196"/>
    <cellStyle name="Komma 4 3" xfId="250"/>
    <cellStyle name="Komma 4 4" xfId="306"/>
    <cellStyle name="Komma 5" xfId="95"/>
    <cellStyle name="Komma 5 2" xfId="215"/>
    <cellStyle name="Komma 5 3" xfId="269"/>
    <cellStyle name="Komma 5 4" xfId="325"/>
    <cellStyle name="Komma 6" xfId="58"/>
    <cellStyle name="Komma 7" xfId="173"/>
    <cellStyle name="Komma 8" xfId="335"/>
    <cellStyle name="Kontroller celle" xfId="13" builtinId="23" customBuiltin="1"/>
    <cellStyle name="Linked Cell" xfId="16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eutral 2" xfId="162"/>
    <cellStyle name="Normal" xfId="0" builtinId="0"/>
    <cellStyle name="Normal 10" xfId="171"/>
    <cellStyle name="Normal 10 2" xfId="281"/>
    <cellStyle name="Normal 2" xfId="42"/>
    <cellStyle name="Normal 2 2" xfId="43"/>
    <cellStyle name="Normal 2 2 2" xfId="86"/>
    <cellStyle name="Normal 2 3" xfId="85"/>
    <cellStyle name="Normal 2 3 2" xfId="107"/>
    <cellStyle name="Normal 2 3 3" xfId="106"/>
    <cellStyle name="Normal 2 4" xfId="108"/>
    <cellStyle name="Normal 2 4 2" xfId="170"/>
    <cellStyle name="Normal 3" xfId="44"/>
    <cellStyle name="Normal 3 2" xfId="45"/>
    <cellStyle name="Normal 3 2 2" xfId="88"/>
    <cellStyle name="Normal 3 3" xfId="61"/>
    <cellStyle name="Normal 3 3 2" xfId="89"/>
    <cellStyle name="Normal 3 4" xfId="87"/>
    <cellStyle name="Normal 3 4 2" xfId="212"/>
    <cellStyle name="Normal 3 4 3" xfId="266"/>
    <cellStyle name="Normal 3 4 4" xfId="322"/>
    <cellStyle name="Normal 3 5" xfId="60"/>
    <cellStyle name="Normal 3 5 2" xfId="279"/>
    <cellStyle name="Normal 3 5 3" xfId="303"/>
    <cellStyle name="Normal 3 6" xfId="226"/>
    <cellStyle name="Normal 4" xfId="76"/>
    <cellStyle name="Normal 4 2" xfId="68"/>
    <cellStyle name="Normal 4 3" xfId="109"/>
    <cellStyle name="Normal 4 3 2" xfId="111"/>
    <cellStyle name="Normal 4 3 2 2" xfId="280"/>
    <cellStyle name="Normal 5" xfId="65"/>
    <cellStyle name="Normal 5 2" xfId="195"/>
    <cellStyle name="Normal 5 3" xfId="249"/>
    <cellStyle name="Normal 5 4" xfId="305"/>
    <cellStyle name="Normal 6" xfId="94"/>
    <cellStyle name="Normal 6 2" xfId="214"/>
    <cellStyle name="Normal 6 3" xfId="268"/>
    <cellStyle name="Normal 6 4" xfId="324"/>
    <cellStyle name="Normal 7" xfId="48"/>
    <cellStyle name="Normal 7 2" xfId="105"/>
    <cellStyle name="Normal 8" xfId="172"/>
    <cellStyle name="Normal 9" xfId="225"/>
    <cellStyle name="Note" xfId="163"/>
    <cellStyle name="Output" xfId="10" builtinId="21" customBuiltin="1"/>
    <cellStyle name="Output 2" xfId="164"/>
    <cellStyle name="Overskrift" xfId="118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10" builtinId="5"/>
    <cellStyle name="Procent 2" xfId="46"/>
    <cellStyle name="Procent 2 2" xfId="47"/>
    <cellStyle name="Procent 2 2 2" xfId="92"/>
    <cellStyle name="Procent 2 3" xfId="64"/>
    <cellStyle name="Procent 2 3 2" xfId="93"/>
    <cellStyle name="Procent 2 4" xfId="91"/>
    <cellStyle name="Procent 2 4 2" xfId="213"/>
    <cellStyle name="Procent 2 4 3" xfId="267"/>
    <cellStyle name="Procent 2 4 4" xfId="323"/>
    <cellStyle name="Procent 2 5" xfId="63"/>
    <cellStyle name="Procent 2 5 2" xfId="248"/>
    <cellStyle name="Procent 2 5 3" xfId="304"/>
    <cellStyle name="Procent 2 6" xfId="165"/>
    <cellStyle name="Procent 3" xfId="90"/>
    <cellStyle name="Procent 4" xfId="67"/>
    <cellStyle name="Procent 4 2" xfId="197"/>
    <cellStyle name="Procent 4 3" xfId="251"/>
    <cellStyle name="Procent 4 4" xfId="307"/>
    <cellStyle name="Procent 5" xfId="104"/>
    <cellStyle name="Procent 5 2" xfId="224"/>
    <cellStyle name="Procent 5 3" xfId="278"/>
    <cellStyle name="Procent 5 4" xfId="334"/>
    <cellStyle name="Procent 6" xfId="62"/>
    <cellStyle name="Procent 7" xfId="187"/>
    <cellStyle name="Procent 8" xfId="240"/>
    <cellStyle name="Procent 9" xfId="282"/>
    <cellStyle name="Sammenkædet celle" xfId="12" builtinId="24" customBuiltin="1"/>
    <cellStyle name="Titel" xfId="1" builtinId="15" customBuiltin="1"/>
    <cellStyle name="Title" xfId="166"/>
    <cellStyle name="Total" xfId="17" builtinId="25" customBuiltin="1"/>
    <cellStyle name="Total (negative)" xfId="120"/>
    <cellStyle name="Total 1000" xfId="121"/>
    <cellStyle name="Total 1000 (negative)" xfId="122"/>
    <cellStyle name="Total 2" xfId="167"/>
    <cellStyle name="Total 3" xfId="119"/>
    <cellStyle name="Ugyldig" xfId="7" builtinId="27" customBuiltin="1"/>
    <cellStyle name="Warning Text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9"/>
  <sheetViews>
    <sheetView tabSelected="1" zoomScaleNormal="100" workbookViewId="0">
      <pane xSplit="1" topLeftCell="B1" activePane="topRight" state="frozen"/>
      <selection pane="topRight" activeCell="G11" sqref="G11"/>
    </sheetView>
  </sheetViews>
  <sheetFormatPr defaultRowHeight="15" x14ac:dyDescent="0.25"/>
  <cols>
    <col min="1" max="1" width="41.7109375" bestFit="1" customWidth="1"/>
    <col min="2" max="2" width="10.140625" bestFit="1" customWidth="1"/>
    <col min="3" max="3" width="9.85546875" customWidth="1"/>
    <col min="4" max="4" width="12.85546875" customWidth="1"/>
    <col min="5" max="5" width="11.140625" customWidth="1"/>
    <col min="6" max="6" width="10.140625" bestFit="1" customWidth="1"/>
    <col min="7" max="8" width="9.28515625" bestFit="1" customWidth="1"/>
    <col min="9" max="9" width="13.42578125" customWidth="1"/>
    <col min="10" max="10" width="9.28515625" bestFit="1" customWidth="1"/>
    <col min="11" max="11" width="10.28515625" bestFit="1" customWidth="1"/>
    <col min="12" max="33" width="9.28515625" bestFit="1" customWidth="1"/>
    <col min="34" max="34" width="11" customWidth="1"/>
    <col min="35" max="35" width="10.7109375" customWidth="1"/>
    <col min="36" max="36" width="12.5703125" customWidth="1"/>
    <col min="37" max="37" width="12.140625" customWidth="1"/>
    <col min="38" max="39" width="12.28515625" customWidth="1"/>
    <col min="40" max="40" width="17.28515625" customWidth="1"/>
    <col min="41" max="41" width="14.7109375" customWidth="1"/>
    <col min="42" max="42" width="13.28515625" customWidth="1"/>
    <col min="43" max="57" width="13.28515625" style="10" customWidth="1"/>
  </cols>
  <sheetData>
    <row r="1" spans="1:57" s="10" customFormat="1" x14ac:dyDescent="0.25"/>
    <row r="2" spans="1:57" s="10" customFormat="1" ht="21.75" thickBot="1" x14ac:dyDescent="0.4">
      <c r="A2" s="126" t="s">
        <v>82</v>
      </c>
    </row>
    <row r="3" spans="1:57" ht="18.75" x14ac:dyDescent="0.3">
      <c r="A3" s="2"/>
      <c r="B3" s="135" t="s">
        <v>1</v>
      </c>
      <c r="C3" s="135"/>
      <c r="D3" s="135"/>
      <c r="E3" s="135"/>
      <c r="F3" s="135"/>
      <c r="G3" s="136"/>
      <c r="H3" s="6"/>
      <c r="I3" s="11" t="s">
        <v>2</v>
      </c>
      <c r="J3" s="137" t="s">
        <v>3</v>
      </c>
      <c r="K3" s="135"/>
      <c r="L3" s="136"/>
      <c r="M3" s="137" t="s">
        <v>4</v>
      </c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6"/>
      <c r="Y3" s="137" t="s">
        <v>5</v>
      </c>
      <c r="Z3" s="135"/>
      <c r="AA3" s="135"/>
      <c r="AB3" s="136"/>
      <c r="AC3" s="137" t="s">
        <v>6</v>
      </c>
      <c r="AD3" s="135"/>
      <c r="AE3" s="135"/>
      <c r="AF3" s="136"/>
      <c r="AG3" s="11" t="s">
        <v>7</v>
      </c>
      <c r="AH3" s="137" t="s">
        <v>8</v>
      </c>
      <c r="AI3" s="135"/>
      <c r="AJ3" s="135"/>
      <c r="AK3" s="135"/>
      <c r="AL3" s="135"/>
      <c r="AM3" s="135"/>
      <c r="AN3" s="135"/>
      <c r="AO3" s="136"/>
      <c r="AP3" s="43" t="s">
        <v>9</v>
      </c>
      <c r="AQ3" s="137" t="s">
        <v>78</v>
      </c>
      <c r="AR3" s="135"/>
      <c r="AS3" s="135"/>
      <c r="AT3" s="135"/>
      <c r="AU3" s="135"/>
      <c r="AV3" s="136"/>
      <c r="AW3" s="137" t="s">
        <v>79</v>
      </c>
      <c r="AX3" s="135"/>
      <c r="AY3" s="135"/>
      <c r="AZ3" s="135"/>
      <c r="BA3" s="135"/>
      <c r="BB3" s="136"/>
      <c r="BC3" s="67"/>
      <c r="BD3" s="67"/>
      <c r="BE3" s="67"/>
    </row>
    <row r="4" spans="1:57" ht="64.5" customHeight="1" x14ac:dyDescent="0.3">
      <c r="A4" s="24" t="s">
        <v>0</v>
      </c>
      <c r="B4" s="15" t="s">
        <v>10</v>
      </c>
      <c r="C4" s="16" t="s">
        <v>11</v>
      </c>
      <c r="D4" s="15" t="s">
        <v>12</v>
      </c>
      <c r="E4" s="16" t="s">
        <v>13</v>
      </c>
      <c r="F4" s="17" t="s">
        <v>6</v>
      </c>
      <c r="G4" s="18" t="s">
        <v>7</v>
      </c>
      <c r="H4" s="19" t="s">
        <v>14</v>
      </c>
      <c r="I4" s="19" t="s">
        <v>15</v>
      </c>
      <c r="J4" s="20" t="s">
        <v>16</v>
      </c>
      <c r="K4" s="17" t="s">
        <v>17</v>
      </c>
      <c r="L4" s="18" t="s">
        <v>18</v>
      </c>
      <c r="M4" s="21" t="s">
        <v>19</v>
      </c>
      <c r="N4" s="16" t="s">
        <v>20</v>
      </c>
      <c r="O4" s="15" t="s">
        <v>21</v>
      </c>
      <c r="P4" s="16" t="s">
        <v>22</v>
      </c>
      <c r="Q4" s="15" t="s">
        <v>23</v>
      </c>
      <c r="R4" s="16" t="s">
        <v>24</v>
      </c>
      <c r="S4" s="15" t="s">
        <v>25</v>
      </c>
      <c r="T4" s="16" t="s">
        <v>26</v>
      </c>
      <c r="U4" s="15" t="s">
        <v>27</v>
      </c>
      <c r="V4" s="16" t="s">
        <v>28</v>
      </c>
      <c r="W4" s="16" t="s">
        <v>29</v>
      </c>
      <c r="X4" s="22" t="s">
        <v>30</v>
      </c>
      <c r="Y4" s="20" t="s">
        <v>31</v>
      </c>
      <c r="Z4" s="17" t="s">
        <v>32</v>
      </c>
      <c r="AA4" s="17" t="s">
        <v>33</v>
      </c>
      <c r="AB4" s="18" t="s">
        <v>34</v>
      </c>
      <c r="AC4" s="20" t="s">
        <v>31</v>
      </c>
      <c r="AD4" s="17" t="s">
        <v>32</v>
      </c>
      <c r="AE4" s="17" t="s">
        <v>33</v>
      </c>
      <c r="AF4" s="18" t="s">
        <v>34</v>
      </c>
      <c r="AG4" s="23" t="s">
        <v>35</v>
      </c>
      <c r="AH4" s="21" t="s">
        <v>36</v>
      </c>
      <c r="AI4" s="16" t="s">
        <v>37</v>
      </c>
      <c r="AJ4" s="15" t="s">
        <v>38</v>
      </c>
      <c r="AK4" s="16" t="s">
        <v>39</v>
      </c>
      <c r="AL4" s="15" t="s">
        <v>40</v>
      </c>
      <c r="AM4" s="16" t="s">
        <v>41</v>
      </c>
      <c r="AN4" s="16" t="s">
        <v>42</v>
      </c>
      <c r="AO4" s="22" t="s">
        <v>43</v>
      </c>
      <c r="AP4" s="21" t="s">
        <v>44</v>
      </c>
      <c r="AQ4" s="21" t="s">
        <v>10</v>
      </c>
      <c r="AR4" s="71" t="s">
        <v>75</v>
      </c>
      <c r="AS4" s="15" t="s">
        <v>76</v>
      </c>
      <c r="AT4" s="71" t="s">
        <v>77</v>
      </c>
      <c r="AU4" s="71" t="s">
        <v>6</v>
      </c>
      <c r="AV4" s="22" t="s">
        <v>7</v>
      </c>
      <c r="AW4" s="21" t="s">
        <v>10</v>
      </c>
      <c r="AX4" s="71" t="s">
        <v>75</v>
      </c>
      <c r="AY4" s="15" t="s">
        <v>76</v>
      </c>
      <c r="AZ4" s="71" t="s">
        <v>77</v>
      </c>
      <c r="BA4" s="71" t="s">
        <v>6</v>
      </c>
      <c r="BB4" s="22" t="s">
        <v>7</v>
      </c>
      <c r="BC4" s="15"/>
      <c r="BD4" s="15"/>
      <c r="BE4" s="15"/>
    </row>
    <row r="5" spans="1:57" x14ac:dyDescent="0.25">
      <c r="A5" s="9" t="s">
        <v>45</v>
      </c>
      <c r="B5" s="1">
        <v>229246</v>
      </c>
      <c r="C5" s="94">
        <v>585420</v>
      </c>
      <c r="D5" s="94">
        <v>235320</v>
      </c>
      <c r="E5" s="94">
        <v>352089</v>
      </c>
      <c r="F5" s="94">
        <v>0</v>
      </c>
      <c r="G5" s="95">
        <v>357423</v>
      </c>
      <c r="H5" s="25">
        <v>1.7999999999999999E-2</v>
      </c>
      <c r="I5" s="3">
        <v>360000</v>
      </c>
      <c r="J5" s="4">
        <v>0</v>
      </c>
      <c r="K5" s="131">
        <v>0</v>
      </c>
      <c r="L5" s="132">
        <v>330000</v>
      </c>
      <c r="M5" s="4">
        <v>0</v>
      </c>
      <c r="N5" s="131">
        <v>0</v>
      </c>
      <c r="O5" s="131">
        <v>1</v>
      </c>
      <c r="P5" s="131">
        <v>92</v>
      </c>
      <c r="Q5" s="131">
        <v>0</v>
      </c>
      <c r="R5" s="131">
        <v>0</v>
      </c>
      <c r="S5" s="131">
        <v>1</v>
      </c>
      <c r="T5" s="131">
        <v>240</v>
      </c>
      <c r="U5" s="131">
        <v>0</v>
      </c>
      <c r="V5" s="131">
        <v>0</v>
      </c>
      <c r="W5" s="131">
        <v>0</v>
      </c>
      <c r="X5" s="132">
        <v>0</v>
      </c>
      <c r="Y5" s="4">
        <v>45</v>
      </c>
      <c r="Z5" s="131">
        <v>42</v>
      </c>
      <c r="AA5" s="131">
        <v>0</v>
      </c>
      <c r="AB5" s="132">
        <v>0</v>
      </c>
      <c r="AC5" s="4">
        <v>0</v>
      </c>
      <c r="AD5" s="131">
        <v>0</v>
      </c>
      <c r="AE5" s="131">
        <v>0</v>
      </c>
      <c r="AF5" s="132">
        <v>0</v>
      </c>
      <c r="AG5" s="3">
        <v>2386</v>
      </c>
      <c r="AH5" s="4">
        <v>10</v>
      </c>
      <c r="AI5" s="131">
        <v>0</v>
      </c>
      <c r="AJ5" s="131">
        <v>0</v>
      </c>
      <c r="AK5" s="131">
        <v>0</v>
      </c>
      <c r="AL5" s="131">
        <v>0</v>
      </c>
      <c r="AM5" s="131">
        <v>0</v>
      </c>
      <c r="AN5" s="131">
        <v>0</v>
      </c>
      <c r="AO5" s="132">
        <v>0</v>
      </c>
      <c r="AP5" s="69">
        <v>385587</v>
      </c>
      <c r="AQ5" s="4">
        <v>13</v>
      </c>
      <c r="AR5" s="131">
        <v>33</v>
      </c>
      <c r="AS5" s="131">
        <v>13</v>
      </c>
      <c r="AT5" s="131">
        <v>20</v>
      </c>
      <c r="AU5" s="131">
        <v>0</v>
      </c>
      <c r="AV5" s="132">
        <v>20</v>
      </c>
      <c r="AW5" s="83">
        <v>-1</v>
      </c>
      <c r="AX5" s="93">
        <v>-6</v>
      </c>
      <c r="AY5" s="93">
        <v>-9</v>
      </c>
      <c r="AZ5" s="93">
        <v>4</v>
      </c>
      <c r="BA5" s="93">
        <v>15</v>
      </c>
      <c r="BB5" s="79">
        <v>-3</v>
      </c>
      <c r="BC5" s="129"/>
      <c r="BD5" s="129"/>
      <c r="BE5" s="129"/>
    </row>
    <row r="6" spans="1:57" x14ac:dyDescent="0.25">
      <c r="A6" s="9" t="s">
        <v>46</v>
      </c>
      <c r="B6" s="1">
        <v>229367</v>
      </c>
      <c r="C6" s="94">
        <v>581009</v>
      </c>
      <c r="D6" s="94">
        <v>106359</v>
      </c>
      <c r="E6" s="94">
        <v>267102</v>
      </c>
      <c r="F6" s="94">
        <v>283958</v>
      </c>
      <c r="G6" s="95">
        <v>313232</v>
      </c>
      <c r="H6" s="25">
        <v>2.7E-2</v>
      </c>
      <c r="I6" s="3">
        <v>360204</v>
      </c>
      <c r="J6" s="4">
        <v>0</v>
      </c>
      <c r="K6" s="131">
        <v>360204</v>
      </c>
      <c r="L6" s="132">
        <v>0</v>
      </c>
      <c r="M6" s="4">
        <v>3</v>
      </c>
      <c r="N6" s="131">
        <v>0</v>
      </c>
      <c r="O6" s="131">
        <v>0</v>
      </c>
      <c r="P6" s="131">
        <v>0</v>
      </c>
      <c r="Q6" s="131">
        <v>0</v>
      </c>
      <c r="R6" s="131">
        <v>0</v>
      </c>
      <c r="S6" s="131">
        <v>0</v>
      </c>
      <c r="T6" s="131">
        <v>0</v>
      </c>
      <c r="U6" s="131">
        <v>0</v>
      </c>
      <c r="V6" s="131">
        <v>0</v>
      </c>
      <c r="W6" s="131">
        <v>0</v>
      </c>
      <c r="X6" s="132">
        <v>0</v>
      </c>
      <c r="Y6" s="4">
        <v>66</v>
      </c>
      <c r="Z6" s="131">
        <v>0</v>
      </c>
      <c r="AA6" s="131">
        <v>0</v>
      </c>
      <c r="AB6" s="132">
        <v>0</v>
      </c>
      <c r="AC6" s="4">
        <v>0</v>
      </c>
      <c r="AD6" s="131">
        <v>2091</v>
      </c>
      <c r="AE6" s="131">
        <v>0</v>
      </c>
      <c r="AF6" s="132">
        <v>0</v>
      </c>
      <c r="AG6" s="3">
        <v>2091</v>
      </c>
      <c r="AH6" s="4">
        <v>22</v>
      </c>
      <c r="AI6" s="131">
        <v>1</v>
      </c>
      <c r="AJ6" s="131">
        <v>0</v>
      </c>
      <c r="AK6" s="131">
        <v>0</v>
      </c>
      <c r="AL6" s="131">
        <v>0</v>
      </c>
      <c r="AM6" s="131">
        <v>0</v>
      </c>
      <c r="AN6" s="131">
        <v>0</v>
      </c>
      <c r="AO6" s="132">
        <v>0</v>
      </c>
      <c r="AP6" s="69">
        <v>169495</v>
      </c>
      <c r="AQ6" s="4">
        <v>13</v>
      </c>
      <c r="AR6" s="131">
        <v>33</v>
      </c>
      <c r="AS6" s="131">
        <v>6</v>
      </c>
      <c r="AT6" s="131">
        <v>15</v>
      </c>
      <c r="AU6" s="131">
        <v>16</v>
      </c>
      <c r="AV6" s="132">
        <v>18</v>
      </c>
      <c r="AW6" s="83">
        <v>-1</v>
      </c>
      <c r="AX6" s="93">
        <v>-5</v>
      </c>
      <c r="AY6" s="93">
        <v>-1</v>
      </c>
      <c r="AZ6" s="93">
        <v>9</v>
      </c>
      <c r="BA6" s="93">
        <v>-1</v>
      </c>
      <c r="BB6" s="79">
        <v>-1</v>
      </c>
      <c r="BC6" s="68"/>
      <c r="BD6" s="68"/>
      <c r="BE6" s="68"/>
    </row>
    <row r="7" spans="1:57" x14ac:dyDescent="0.25">
      <c r="A7" s="9" t="s">
        <v>47</v>
      </c>
      <c r="B7" s="1">
        <v>179433</v>
      </c>
      <c r="C7" s="94">
        <v>444044</v>
      </c>
      <c r="D7" s="94">
        <v>0</v>
      </c>
      <c r="E7" s="94">
        <v>453264</v>
      </c>
      <c r="F7" s="94">
        <v>240909</v>
      </c>
      <c r="G7" s="95">
        <v>262150</v>
      </c>
      <c r="H7" s="25">
        <v>2.1999999999999999E-2</v>
      </c>
      <c r="I7" s="3">
        <v>276791</v>
      </c>
      <c r="J7" s="4">
        <v>0</v>
      </c>
      <c r="K7" s="131">
        <v>275291</v>
      </c>
      <c r="L7" s="132">
        <v>0</v>
      </c>
      <c r="M7" s="4">
        <v>0</v>
      </c>
      <c r="N7" s="131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131">
        <v>0</v>
      </c>
      <c r="U7" s="131">
        <v>0</v>
      </c>
      <c r="V7" s="131">
        <v>0</v>
      </c>
      <c r="W7" s="131">
        <v>0</v>
      </c>
      <c r="X7" s="132">
        <v>0</v>
      </c>
      <c r="Y7" s="4">
        <v>63</v>
      </c>
      <c r="Z7" s="131">
        <v>49</v>
      </c>
      <c r="AA7" s="131">
        <v>0</v>
      </c>
      <c r="AB7" s="132">
        <v>0</v>
      </c>
      <c r="AC7" s="4">
        <v>379</v>
      </c>
      <c r="AD7" s="131">
        <v>1395</v>
      </c>
      <c r="AE7" s="131">
        <v>0</v>
      </c>
      <c r="AF7" s="132">
        <v>0</v>
      </c>
      <c r="AG7" s="3">
        <v>1750</v>
      </c>
      <c r="AH7" s="4">
        <v>6</v>
      </c>
      <c r="AI7" s="131">
        <v>35</v>
      </c>
      <c r="AJ7" s="131">
        <v>10</v>
      </c>
      <c r="AK7" s="131">
        <v>4</v>
      </c>
      <c r="AL7" s="131">
        <v>1</v>
      </c>
      <c r="AM7" s="131">
        <v>1</v>
      </c>
      <c r="AN7" s="131">
        <v>0</v>
      </c>
      <c r="AO7" s="132">
        <v>1</v>
      </c>
      <c r="AP7" s="69">
        <v>122465</v>
      </c>
      <c r="AQ7" s="4">
        <v>11</v>
      </c>
      <c r="AR7" s="131">
        <v>28</v>
      </c>
      <c r="AS7" s="131">
        <v>0</v>
      </c>
      <c r="AT7" s="131">
        <v>29</v>
      </c>
      <c r="AU7" s="131">
        <v>15</v>
      </c>
      <c r="AV7" s="132">
        <v>17</v>
      </c>
      <c r="AW7" s="83">
        <v>1</v>
      </c>
      <c r="AX7" s="93">
        <v>-1</v>
      </c>
      <c r="AY7" s="93">
        <v>5</v>
      </c>
      <c r="AZ7" s="93">
        <v>-5</v>
      </c>
      <c r="BA7" s="93">
        <v>0</v>
      </c>
      <c r="BB7" s="79">
        <v>0</v>
      </c>
      <c r="BC7" s="68"/>
      <c r="BD7" s="68"/>
      <c r="BE7" s="68"/>
    </row>
    <row r="8" spans="1:57" x14ac:dyDescent="0.25">
      <c r="A8" s="9" t="s">
        <v>48</v>
      </c>
      <c r="B8" s="1">
        <v>152133</v>
      </c>
      <c r="C8" s="94">
        <v>366638</v>
      </c>
      <c r="D8" s="94">
        <v>0</v>
      </c>
      <c r="E8" s="94">
        <v>728460</v>
      </c>
      <c r="F8" s="94">
        <v>328772</v>
      </c>
      <c r="G8" s="95">
        <v>373601</v>
      </c>
      <c r="H8" s="25">
        <v>0.03</v>
      </c>
      <c r="I8" s="3">
        <v>231874</v>
      </c>
      <c r="J8" s="4">
        <v>0</v>
      </c>
      <c r="K8" s="131">
        <v>0</v>
      </c>
      <c r="L8" s="132">
        <v>206673</v>
      </c>
      <c r="M8" s="4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1">
        <v>0</v>
      </c>
      <c r="V8" s="131">
        <v>0</v>
      </c>
      <c r="W8" s="131">
        <v>0</v>
      </c>
      <c r="X8" s="132">
        <v>0</v>
      </c>
      <c r="Y8" s="4">
        <v>153</v>
      </c>
      <c r="Z8" s="131">
        <v>27</v>
      </c>
      <c r="AA8" s="131">
        <v>0</v>
      </c>
      <c r="AB8" s="132">
        <v>0</v>
      </c>
      <c r="AC8" s="4">
        <v>1223</v>
      </c>
      <c r="AD8" s="131">
        <v>1198</v>
      </c>
      <c r="AE8" s="131">
        <v>0</v>
      </c>
      <c r="AF8" s="132">
        <v>0</v>
      </c>
      <c r="AG8" s="3">
        <v>2494</v>
      </c>
      <c r="AH8" s="4">
        <v>0</v>
      </c>
      <c r="AI8" s="131">
        <v>0</v>
      </c>
      <c r="AJ8" s="131">
        <v>0</v>
      </c>
      <c r="AK8" s="131">
        <v>0</v>
      </c>
      <c r="AL8" s="131">
        <v>0</v>
      </c>
      <c r="AM8" s="131">
        <v>0</v>
      </c>
      <c r="AN8" s="131">
        <v>0</v>
      </c>
      <c r="AO8" s="132">
        <v>0</v>
      </c>
      <c r="AP8" s="69">
        <v>239647</v>
      </c>
      <c r="AQ8" s="4">
        <v>8</v>
      </c>
      <c r="AR8" s="131">
        <v>19</v>
      </c>
      <c r="AS8" s="131">
        <v>0</v>
      </c>
      <c r="AT8" s="131">
        <v>37</v>
      </c>
      <c r="AU8" s="131">
        <v>17</v>
      </c>
      <c r="AV8" s="132">
        <v>19</v>
      </c>
      <c r="AW8" s="83">
        <v>4</v>
      </c>
      <c r="AX8" s="93">
        <v>8</v>
      </c>
      <c r="AY8" s="93">
        <v>5</v>
      </c>
      <c r="AZ8" s="93">
        <v>-14</v>
      </c>
      <c r="BA8" s="93">
        <v>-2</v>
      </c>
      <c r="BB8" s="79">
        <v>-2</v>
      </c>
      <c r="BC8" s="68"/>
      <c r="BD8" s="68"/>
      <c r="BE8" s="68"/>
    </row>
    <row r="9" spans="1:57" x14ac:dyDescent="0.25">
      <c r="A9" s="9" t="s">
        <v>49</v>
      </c>
      <c r="B9" s="1">
        <v>148353</v>
      </c>
      <c r="C9" s="94">
        <v>363459</v>
      </c>
      <c r="D9" s="94">
        <v>35453</v>
      </c>
      <c r="E9" s="94">
        <v>288103</v>
      </c>
      <c r="F9" s="94">
        <v>129760</v>
      </c>
      <c r="G9" s="95">
        <v>136318</v>
      </c>
      <c r="H9" s="25">
        <v>1.6E-2</v>
      </c>
      <c r="I9" s="3">
        <v>225699</v>
      </c>
      <c r="J9" s="4">
        <v>0</v>
      </c>
      <c r="K9" s="131">
        <v>225331</v>
      </c>
      <c r="L9" s="132">
        <v>0</v>
      </c>
      <c r="M9" s="4">
        <v>1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2">
        <v>0</v>
      </c>
      <c r="Y9" s="4">
        <v>0</v>
      </c>
      <c r="Z9" s="131">
        <v>29</v>
      </c>
      <c r="AA9" s="131">
        <v>2</v>
      </c>
      <c r="AB9" s="132">
        <v>0</v>
      </c>
      <c r="AC9" s="4">
        <v>6</v>
      </c>
      <c r="AD9" s="131">
        <v>883</v>
      </c>
      <c r="AE9" s="131">
        <v>21</v>
      </c>
      <c r="AF9" s="132">
        <v>0</v>
      </c>
      <c r="AG9" s="3">
        <v>910</v>
      </c>
      <c r="AH9" s="4">
        <v>0</v>
      </c>
      <c r="AI9" s="131">
        <v>0</v>
      </c>
      <c r="AJ9" s="131">
        <v>4</v>
      </c>
      <c r="AK9" s="131">
        <v>1</v>
      </c>
      <c r="AL9" s="131">
        <v>1</v>
      </c>
      <c r="AM9" s="131">
        <v>1</v>
      </c>
      <c r="AN9" s="131">
        <v>0</v>
      </c>
      <c r="AO9" s="132">
        <v>0</v>
      </c>
      <c r="AP9" s="69">
        <v>76162</v>
      </c>
      <c r="AQ9" s="4">
        <v>13</v>
      </c>
      <c r="AR9" s="131">
        <v>33</v>
      </c>
      <c r="AS9" s="131">
        <v>3</v>
      </c>
      <c r="AT9" s="131">
        <v>26</v>
      </c>
      <c r="AU9" s="131">
        <v>12</v>
      </c>
      <c r="AV9" s="132">
        <v>12</v>
      </c>
      <c r="AW9" s="83">
        <v>-1</v>
      </c>
      <c r="AX9" s="93">
        <v>-6</v>
      </c>
      <c r="AY9" s="93">
        <v>2</v>
      </c>
      <c r="AZ9" s="93">
        <v>-3</v>
      </c>
      <c r="BA9" s="93">
        <v>3</v>
      </c>
      <c r="BB9" s="79">
        <v>5</v>
      </c>
      <c r="BC9" s="68"/>
      <c r="BD9" s="68"/>
      <c r="BE9" s="68"/>
    </row>
    <row r="10" spans="1:57" s="141" customFormat="1" x14ac:dyDescent="0.25">
      <c r="A10" s="9" t="s">
        <v>93</v>
      </c>
      <c r="B10" s="1">
        <v>158748.7525</v>
      </c>
      <c r="C10" s="131">
        <v>396554.43699999998</v>
      </c>
      <c r="D10" s="131">
        <v>0</v>
      </c>
      <c r="E10" s="131">
        <v>323760</v>
      </c>
      <c r="F10" s="131">
        <v>316006.59999999998</v>
      </c>
      <c r="G10" s="132">
        <v>348584.6</v>
      </c>
      <c r="H10" s="25">
        <v>2.9000000000000001E-2</v>
      </c>
      <c r="I10" s="3">
        <v>242709</v>
      </c>
      <c r="J10" s="4"/>
      <c r="K10" s="131">
        <v>245849</v>
      </c>
      <c r="L10" s="132"/>
      <c r="M10" s="4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4">
        <v>12</v>
      </c>
      <c r="Z10" s="131">
        <v>68</v>
      </c>
      <c r="AA10" s="131"/>
      <c r="AB10" s="132"/>
      <c r="AC10" s="4">
        <v>78</v>
      </c>
      <c r="AD10" s="131">
        <v>2249</v>
      </c>
      <c r="AE10" s="131"/>
      <c r="AF10" s="132"/>
      <c r="AG10" s="3">
        <v>2327</v>
      </c>
      <c r="AH10" s="4" t="s">
        <v>95</v>
      </c>
      <c r="AI10" s="131" t="s">
        <v>96</v>
      </c>
      <c r="AJ10" s="131" t="s">
        <v>97</v>
      </c>
      <c r="AK10" s="131" t="s">
        <v>96</v>
      </c>
      <c r="AL10" s="131"/>
      <c r="AM10" s="131" t="s">
        <v>98</v>
      </c>
      <c r="AN10" s="131" t="s">
        <v>98</v>
      </c>
      <c r="AO10" s="132" t="s">
        <v>96</v>
      </c>
      <c r="AP10" s="69">
        <v>128393</v>
      </c>
      <c r="AQ10" s="144">
        <v>10.283959686503334</v>
      </c>
      <c r="AR10" s="146">
        <v>25.689327060185814</v>
      </c>
      <c r="AS10" s="146">
        <v>0</v>
      </c>
      <c r="AT10" s="146">
        <v>20.973606024753067</v>
      </c>
      <c r="AU10" s="146">
        <v>20.471330397892672</v>
      </c>
      <c r="AV10" s="138">
        <v>22.581776830665113</v>
      </c>
      <c r="AW10" s="145"/>
      <c r="AX10" s="143">
        <v>1.7160403134966664</v>
      </c>
      <c r="AY10" s="143">
        <v>3.3106729398141859</v>
      </c>
      <c r="AZ10" s="143">
        <v>5</v>
      </c>
      <c r="BA10" s="143">
        <v>2.0263939752469327</v>
      </c>
      <c r="BB10" s="139">
        <v>-5.4713303978926717</v>
      </c>
      <c r="BC10" s="147">
        <v>-6.5817768306651132</v>
      </c>
      <c r="BD10" s="142"/>
      <c r="BE10" s="142"/>
    </row>
    <row r="11" spans="1:57" x14ac:dyDescent="0.25">
      <c r="A11" s="9" t="s">
        <v>50</v>
      </c>
      <c r="B11" s="1">
        <v>187915</v>
      </c>
      <c r="C11" s="94">
        <v>0</v>
      </c>
      <c r="D11" s="94">
        <v>0</v>
      </c>
      <c r="E11" s="94">
        <v>335901</v>
      </c>
      <c r="F11" s="94">
        <v>259650</v>
      </c>
      <c r="G11" s="95">
        <v>286268</v>
      </c>
      <c r="H11" s="25">
        <v>2.3E-2</v>
      </c>
      <c r="I11" s="3">
        <v>290852</v>
      </c>
      <c r="J11" s="4">
        <v>0</v>
      </c>
      <c r="K11" s="131">
        <v>0</v>
      </c>
      <c r="L11" s="132">
        <v>0</v>
      </c>
      <c r="M11" s="4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2">
        <v>0</v>
      </c>
      <c r="Y11" s="4">
        <v>45</v>
      </c>
      <c r="Z11" s="131">
        <v>38</v>
      </c>
      <c r="AA11" s="131">
        <v>0</v>
      </c>
      <c r="AB11" s="132">
        <v>0</v>
      </c>
      <c r="AC11" s="4">
        <v>110</v>
      </c>
      <c r="AD11" s="131">
        <v>1802</v>
      </c>
      <c r="AE11" s="131">
        <v>0</v>
      </c>
      <c r="AF11" s="132">
        <v>0</v>
      </c>
      <c r="AG11" s="3">
        <v>1911</v>
      </c>
      <c r="AH11" s="4">
        <v>14</v>
      </c>
      <c r="AI11" s="131">
        <v>22</v>
      </c>
      <c r="AJ11" s="131">
        <v>7</v>
      </c>
      <c r="AK11" s="131">
        <v>1</v>
      </c>
      <c r="AL11" s="131">
        <v>1</v>
      </c>
      <c r="AM11" s="131">
        <v>1</v>
      </c>
      <c r="AN11" s="131">
        <v>4</v>
      </c>
      <c r="AO11" s="132">
        <v>1</v>
      </c>
      <c r="AP11" s="69">
        <v>137520</v>
      </c>
      <c r="AQ11" s="4">
        <v>18</v>
      </c>
      <c r="AR11" s="131">
        <v>0</v>
      </c>
      <c r="AS11" s="131">
        <v>0</v>
      </c>
      <c r="AT11" s="131">
        <v>31</v>
      </c>
      <c r="AU11" s="131">
        <v>24</v>
      </c>
      <c r="AV11" s="132">
        <v>27</v>
      </c>
      <c r="AW11" s="83">
        <v>-5</v>
      </c>
      <c r="AX11" s="93">
        <v>27</v>
      </c>
      <c r="AY11" s="93">
        <v>5</v>
      </c>
      <c r="AZ11" s="93">
        <v>-8</v>
      </c>
      <c r="BA11" s="93">
        <v>-9</v>
      </c>
      <c r="BB11" s="79">
        <v>-10</v>
      </c>
      <c r="BC11" s="68"/>
      <c r="BD11" s="68"/>
      <c r="BE11" s="68"/>
    </row>
    <row r="12" spans="1:57" x14ac:dyDescent="0.25">
      <c r="A12" s="9" t="s">
        <v>80</v>
      </c>
      <c r="B12" s="1">
        <v>256872</v>
      </c>
      <c r="C12" s="94">
        <v>0</v>
      </c>
      <c r="D12" s="94">
        <v>70906</v>
      </c>
      <c r="E12" s="94">
        <v>522063</v>
      </c>
      <c r="F12" s="94">
        <v>179935</v>
      </c>
      <c r="G12" s="95">
        <v>203728</v>
      </c>
      <c r="H12" s="25">
        <v>4.2000000000000003E-2</v>
      </c>
      <c r="I12" s="3">
        <v>406741</v>
      </c>
      <c r="J12" s="4">
        <v>0</v>
      </c>
      <c r="K12" s="131">
        <v>0</v>
      </c>
      <c r="L12" s="132">
        <v>0</v>
      </c>
      <c r="M12" s="4">
        <v>2</v>
      </c>
      <c r="N12" s="131">
        <v>28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2">
        <v>0</v>
      </c>
      <c r="Y12" s="4">
        <v>88</v>
      </c>
      <c r="Z12" s="131">
        <v>41</v>
      </c>
      <c r="AA12" s="131">
        <v>0</v>
      </c>
      <c r="AB12" s="132">
        <v>0</v>
      </c>
      <c r="AC12" s="4">
        <v>363</v>
      </c>
      <c r="AD12" s="131">
        <v>962</v>
      </c>
      <c r="AE12" s="131">
        <v>0</v>
      </c>
      <c r="AF12" s="132">
        <v>0</v>
      </c>
      <c r="AG12" s="3">
        <v>1360</v>
      </c>
      <c r="AH12" s="4">
        <v>8</v>
      </c>
      <c r="AI12" s="131">
        <v>0</v>
      </c>
      <c r="AJ12" s="131">
        <v>2</v>
      </c>
      <c r="AK12" s="131">
        <v>9</v>
      </c>
      <c r="AL12" s="131">
        <v>0</v>
      </c>
      <c r="AM12" s="131">
        <v>0</v>
      </c>
      <c r="AN12" s="131">
        <v>0</v>
      </c>
      <c r="AO12" s="132">
        <v>1</v>
      </c>
      <c r="AP12" s="69">
        <v>152403</v>
      </c>
      <c r="AQ12" s="4">
        <v>21</v>
      </c>
      <c r="AR12" s="131">
        <v>0</v>
      </c>
      <c r="AS12" s="131">
        <v>6</v>
      </c>
      <c r="AT12" s="131">
        <v>42</v>
      </c>
      <c r="AU12" s="131">
        <v>15</v>
      </c>
      <c r="AV12" s="132">
        <v>17</v>
      </c>
      <c r="AW12" s="83">
        <v>-9</v>
      </c>
      <c r="AX12" s="93">
        <v>27</v>
      </c>
      <c r="AY12" s="93">
        <v>-1</v>
      </c>
      <c r="AZ12" s="93">
        <v>-19</v>
      </c>
      <c r="BA12" s="93">
        <v>1</v>
      </c>
      <c r="BB12" s="79">
        <v>0</v>
      </c>
      <c r="BC12" s="68"/>
      <c r="BD12" s="68"/>
      <c r="BE12" s="68"/>
    </row>
    <row r="13" spans="1:57" x14ac:dyDescent="0.25">
      <c r="A13" s="9" t="s">
        <v>51</v>
      </c>
      <c r="B13" s="1">
        <v>144774</v>
      </c>
      <c r="C13" s="94">
        <v>351618</v>
      </c>
      <c r="D13" s="94">
        <v>0</v>
      </c>
      <c r="E13" s="94">
        <v>259008</v>
      </c>
      <c r="F13" s="94">
        <v>122084</v>
      </c>
      <c r="G13" s="95">
        <v>140213</v>
      </c>
      <c r="H13" s="25">
        <v>3.7999999999999999E-2</v>
      </c>
      <c r="I13" s="3">
        <v>219862</v>
      </c>
      <c r="J13" s="4">
        <v>0</v>
      </c>
      <c r="K13" s="131">
        <v>217990</v>
      </c>
      <c r="L13" s="132">
        <v>0</v>
      </c>
      <c r="M13" s="4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2">
        <v>0</v>
      </c>
      <c r="Y13" s="4">
        <v>47</v>
      </c>
      <c r="Z13" s="131">
        <v>17</v>
      </c>
      <c r="AA13" s="131">
        <v>0</v>
      </c>
      <c r="AB13" s="132">
        <v>0</v>
      </c>
      <c r="AC13" s="4">
        <v>597</v>
      </c>
      <c r="AD13" s="131">
        <v>302</v>
      </c>
      <c r="AE13" s="131">
        <v>0</v>
      </c>
      <c r="AF13" s="132">
        <v>0</v>
      </c>
      <c r="AG13" s="3">
        <v>936</v>
      </c>
      <c r="AH13" s="4">
        <v>10</v>
      </c>
      <c r="AI13" s="131">
        <v>0</v>
      </c>
      <c r="AJ13" s="131">
        <v>4</v>
      </c>
      <c r="AK13" s="131">
        <v>1</v>
      </c>
      <c r="AL13" s="131">
        <v>1</v>
      </c>
      <c r="AM13" s="131">
        <v>1</v>
      </c>
      <c r="AN13" s="131">
        <v>1</v>
      </c>
      <c r="AO13" s="132">
        <v>2</v>
      </c>
      <c r="AP13" s="69">
        <v>113010</v>
      </c>
      <c r="AQ13" s="4">
        <v>14</v>
      </c>
      <c r="AR13" s="131">
        <v>35</v>
      </c>
      <c r="AS13" s="131">
        <v>0</v>
      </c>
      <c r="AT13" s="131">
        <v>25</v>
      </c>
      <c r="AU13" s="131">
        <v>12</v>
      </c>
      <c r="AV13" s="132">
        <v>14</v>
      </c>
      <c r="AW13" s="83">
        <v>-2</v>
      </c>
      <c r="AX13" s="93">
        <v>-7</v>
      </c>
      <c r="AY13" s="93">
        <v>5</v>
      </c>
      <c r="AZ13" s="93">
        <v>-2</v>
      </c>
      <c r="BA13" s="93">
        <v>3</v>
      </c>
      <c r="BB13" s="79">
        <v>3</v>
      </c>
      <c r="BC13" s="68"/>
      <c r="BD13" s="68"/>
      <c r="BE13" s="68"/>
    </row>
    <row r="14" spans="1:57" ht="15.75" thickBot="1" x14ac:dyDescent="0.3">
      <c r="A14" s="7" t="s">
        <v>81</v>
      </c>
      <c r="B14" s="12">
        <v>146391</v>
      </c>
      <c r="C14" s="8">
        <v>298947</v>
      </c>
      <c r="D14" s="8">
        <v>70906</v>
      </c>
      <c r="E14" s="8">
        <v>230679</v>
      </c>
      <c r="F14" s="8">
        <v>169750</v>
      </c>
      <c r="G14" s="13">
        <v>185452</v>
      </c>
      <c r="H14" s="26">
        <v>1E-3</v>
      </c>
      <c r="I14" s="5">
        <v>222498</v>
      </c>
      <c r="J14" s="14">
        <v>0</v>
      </c>
      <c r="K14" s="8">
        <v>185336</v>
      </c>
      <c r="L14" s="13">
        <v>0</v>
      </c>
      <c r="M14" s="14">
        <v>2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13">
        <v>0</v>
      </c>
      <c r="Y14" s="14">
        <v>18</v>
      </c>
      <c r="Z14" s="8">
        <v>39</v>
      </c>
      <c r="AA14" s="8">
        <v>0</v>
      </c>
      <c r="AB14" s="13">
        <v>0</v>
      </c>
      <c r="AC14" s="14">
        <v>250</v>
      </c>
      <c r="AD14" s="8">
        <v>1000</v>
      </c>
      <c r="AE14" s="8">
        <v>0</v>
      </c>
      <c r="AF14" s="13">
        <v>0</v>
      </c>
      <c r="AG14" s="5">
        <v>1238</v>
      </c>
      <c r="AH14" s="14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13">
        <v>0</v>
      </c>
      <c r="AP14" s="70">
        <v>0</v>
      </c>
      <c r="AQ14" s="14">
        <v>13</v>
      </c>
      <c r="AR14" s="8">
        <v>27</v>
      </c>
      <c r="AS14" s="8">
        <v>6</v>
      </c>
      <c r="AT14" s="8">
        <v>21</v>
      </c>
      <c r="AU14" s="8">
        <v>15</v>
      </c>
      <c r="AV14" s="13">
        <v>17</v>
      </c>
      <c r="AW14" s="84">
        <v>-1</v>
      </c>
      <c r="AX14" s="85">
        <v>0</v>
      </c>
      <c r="AY14" s="85">
        <v>-2</v>
      </c>
      <c r="AZ14" s="85">
        <v>3</v>
      </c>
      <c r="BA14" s="85">
        <v>0</v>
      </c>
      <c r="BB14" s="80">
        <v>0</v>
      </c>
      <c r="BC14" s="68"/>
      <c r="BD14" s="68"/>
      <c r="BE14" s="68"/>
    </row>
    <row r="15" spans="1:57" x14ac:dyDescent="0.25">
      <c r="A15" s="123"/>
      <c r="B15" s="68"/>
      <c r="C15" s="68"/>
      <c r="D15" s="68"/>
      <c r="E15" s="68"/>
      <c r="F15" s="68"/>
      <c r="G15" s="68"/>
      <c r="H15" s="124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125"/>
      <c r="AX15" s="125"/>
      <c r="AY15" s="125"/>
      <c r="AZ15" s="125"/>
      <c r="BA15" s="125"/>
      <c r="BB15" s="125"/>
      <c r="BC15" s="68"/>
      <c r="BD15" s="68"/>
      <c r="BE15" s="68"/>
    </row>
    <row r="16" spans="1:57" ht="21.75" thickBot="1" x14ac:dyDescent="0.4">
      <c r="A16" s="126" t="s">
        <v>83</v>
      </c>
      <c r="B16" s="68"/>
      <c r="C16" s="68"/>
      <c r="D16" s="68"/>
      <c r="E16" s="68"/>
      <c r="F16" s="68"/>
      <c r="G16" s="68"/>
      <c r="H16" s="124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125"/>
      <c r="AX16" s="125"/>
      <c r="AY16" s="125"/>
      <c r="AZ16" s="125"/>
      <c r="BA16" s="125"/>
      <c r="BB16" s="125"/>
      <c r="BC16" s="68"/>
      <c r="BD16" s="68"/>
      <c r="BE16" s="68"/>
    </row>
    <row r="17" spans="1:57" ht="18.75" x14ac:dyDescent="0.3">
      <c r="A17" s="2"/>
      <c r="B17" s="135" t="s">
        <v>1</v>
      </c>
      <c r="C17" s="135"/>
      <c r="D17" s="135"/>
      <c r="E17" s="135"/>
      <c r="F17" s="135"/>
      <c r="G17" s="136"/>
      <c r="H17" s="6"/>
      <c r="I17" s="11" t="s">
        <v>2</v>
      </c>
      <c r="J17" s="137" t="s">
        <v>3</v>
      </c>
      <c r="K17" s="135"/>
      <c r="L17" s="136"/>
      <c r="M17" s="137" t="s">
        <v>4</v>
      </c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6"/>
      <c r="Y17" s="137" t="s">
        <v>5</v>
      </c>
      <c r="Z17" s="135"/>
      <c r="AA17" s="135"/>
      <c r="AB17" s="136"/>
      <c r="AC17" s="137" t="s">
        <v>6</v>
      </c>
      <c r="AD17" s="135"/>
      <c r="AE17" s="135"/>
      <c r="AF17" s="136"/>
      <c r="AG17" s="11" t="s">
        <v>7</v>
      </c>
      <c r="AH17" s="137" t="s">
        <v>8</v>
      </c>
      <c r="AI17" s="135"/>
      <c r="AJ17" s="135"/>
      <c r="AK17" s="135"/>
      <c r="AL17" s="135"/>
      <c r="AM17" s="135"/>
      <c r="AN17" s="135"/>
      <c r="AO17" s="136"/>
      <c r="AP17" s="66" t="s">
        <v>9</v>
      </c>
      <c r="AQ17" s="137" t="s">
        <v>78</v>
      </c>
      <c r="AR17" s="135"/>
      <c r="AS17" s="135"/>
      <c r="AT17" s="135"/>
      <c r="AU17" s="135"/>
      <c r="AV17" s="136"/>
      <c r="AW17" s="137"/>
      <c r="AX17" s="135"/>
      <c r="AY17" s="135"/>
      <c r="AZ17" s="135"/>
      <c r="BA17" s="135"/>
      <c r="BB17" s="136"/>
      <c r="BC17" s="68"/>
      <c r="BD17" s="68"/>
      <c r="BE17" s="68"/>
    </row>
    <row r="18" spans="1:57" ht="58.5" customHeight="1" x14ac:dyDescent="0.3">
      <c r="A18" s="24" t="s">
        <v>0</v>
      </c>
      <c r="B18" s="15" t="s">
        <v>10</v>
      </c>
      <c r="C18" s="16" t="s">
        <v>11</v>
      </c>
      <c r="D18" s="15" t="s">
        <v>12</v>
      </c>
      <c r="E18" s="16" t="s">
        <v>13</v>
      </c>
      <c r="F18" s="17" t="s">
        <v>6</v>
      </c>
      <c r="G18" s="18" t="s">
        <v>7</v>
      </c>
      <c r="H18" s="19" t="s">
        <v>14</v>
      </c>
      <c r="I18" s="19" t="s">
        <v>15</v>
      </c>
      <c r="J18" s="20" t="s">
        <v>16</v>
      </c>
      <c r="K18" s="17" t="s">
        <v>17</v>
      </c>
      <c r="L18" s="18" t="s">
        <v>18</v>
      </c>
      <c r="M18" s="21" t="s">
        <v>19</v>
      </c>
      <c r="N18" s="16" t="s">
        <v>20</v>
      </c>
      <c r="O18" s="15" t="s">
        <v>21</v>
      </c>
      <c r="P18" s="16" t="s">
        <v>22</v>
      </c>
      <c r="Q18" s="15" t="s">
        <v>23</v>
      </c>
      <c r="R18" s="16" t="s">
        <v>24</v>
      </c>
      <c r="S18" s="15" t="s">
        <v>25</v>
      </c>
      <c r="T18" s="16" t="s">
        <v>26</v>
      </c>
      <c r="U18" s="15" t="s">
        <v>27</v>
      </c>
      <c r="V18" s="16" t="s">
        <v>28</v>
      </c>
      <c r="W18" s="16" t="s">
        <v>29</v>
      </c>
      <c r="X18" s="22" t="s">
        <v>30</v>
      </c>
      <c r="Y18" s="20" t="s">
        <v>31</v>
      </c>
      <c r="Z18" s="17" t="s">
        <v>32</v>
      </c>
      <c r="AA18" s="17" t="s">
        <v>33</v>
      </c>
      <c r="AB18" s="18" t="s">
        <v>34</v>
      </c>
      <c r="AC18" s="20" t="s">
        <v>31</v>
      </c>
      <c r="AD18" s="17" t="s">
        <v>32</v>
      </c>
      <c r="AE18" s="17" t="s">
        <v>33</v>
      </c>
      <c r="AF18" s="18" t="s">
        <v>34</v>
      </c>
      <c r="AG18" s="23" t="s">
        <v>35</v>
      </c>
      <c r="AH18" s="21" t="s">
        <v>36</v>
      </c>
      <c r="AI18" s="16" t="s">
        <v>37</v>
      </c>
      <c r="AJ18" s="15" t="s">
        <v>38</v>
      </c>
      <c r="AK18" s="16" t="s">
        <v>39</v>
      </c>
      <c r="AL18" s="15" t="s">
        <v>40</v>
      </c>
      <c r="AM18" s="16" t="s">
        <v>41</v>
      </c>
      <c r="AN18" s="16" t="s">
        <v>42</v>
      </c>
      <c r="AO18" s="22" t="s">
        <v>43</v>
      </c>
      <c r="AP18" s="21" t="s">
        <v>44</v>
      </c>
      <c r="AQ18" s="21" t="s">
        <v>10</v>
      </c>
      <c r="AR18" s="71" t="s">
        <v>75</v>
      </c>
      <c r="AS18" s="15" t="s">
        <v>76</v>
      </c>
      <c r="AT18" s="71" t="s">
        <v>77</v>
      </c>
      <c r="AU18" s="71" t="s">
        <v>6</v>
      </c>
      <c r="AV18" s="22" t="s">
        <v>7</v>
      </c>
      <c r="AW18" s="21" t="s">
        <v>10</v>
      </c>
      <c r="AX18" s="71" t="s">
        <v>75</v>
      </c>
      <c r="AY18" s="15" t="s">
        <v>76</v>
      </c>
      <c r="AZ18" s="71" t="s">
        <v>77</v>
      </c>
      <c r="BA18" s="71" t="s">
        <v>6</v>
      </c>
      <c r="BB18" s="22" t="s">
        <v>7</v>
      </c>
      <c r="BC18" s="68"/>
      <c r="BD18" s="68"/>
      <c r="BE18" s="68"/>
    </row>
    <row r="19" spans="1:57" ht="15.75" customHeight="1" x14ac:dyDescent="0.25">
      <c r="A19" s="9" t="s">
        <v>45</v>
      </c>
      <c r="B19" s="1">
        <v>219493.2</v>
      </c>
      <c r="C19" s="94">
        <v>554218.73499999999</v>
      </c>
      <c r="D19" s="94">
        <v>235320</v>
      </c>
      <c r="E19" s="94">
        <v>352089</v>
      </c>
      <c r="F19" s="94">
        <v>0</v>
      </c>
      <c r="G19" s="95">
        <v>357422.8</v>
      </c>
      <c r="H19" s="25">
        <v>2.7E-2</v>
      </c>
      <c r="I19" s="3">
        <v>343595</v>
      </c>
      <c r="J19" s="4">
        <v>0</v>
      </c>
      <c r="K19" s="131">
        <v>343595</v>
      </c>
      <c r="L19" s="132">
        <v>0</v>
      </c>
      <c r="M19" s="4"/>
      <c r="N19" s="131"/>
      <c r="O19" s="131">
        <v>1</v>
      </c>
      <c r="P19" s="131">
        <v>92</v>
      </c>
      <c r="Q19" s="131"/>
      <c r="R19" s="131"/>
      <c r="S19" s="131">
        <v>1</v>
      </c>
      <c r="T19" s="131">
        <v>240</v>
      </c>
      <c r="U19" s="131"/>
      <c r="V19" s="131"/>
      <c r="W19" s="131"/>
      <c r="X19" s="132"/>
      <c r="Y19" s="4">
        <v>45</v>
      </c>
      <c r="Z19" s="131">
        <v>42</v>
      </c>
      <c r="AA19" s="131">
        <v>0</v>
      </c>
      <c r="AB19" s="132">
        <v>0</v>
      </c>
      <c r="AC19" s="4"/>
      <c r="AD19" s="131"/>
      <c r="AE19" s="131"/>
      <c r="AF19" s="132"/>
      <c r="AG19" s="3">
        <v>2386</v>
      </c>
      <c r="AH19" s="4">
        <v>6</v>
      </c>
      <c r="AI19" s="131"/>
      <c r="AJ19" s="131"/>
      <c r="AK19" s="131"/>
      <c r="AL19" s="131"/>
      <c r="AM19" s="131"/>
      <c r="AN19" s="131"/>
      <c r="AO19" s="132"/>
      <c r="AP19" s="69">
        <v>372478</v>
      </c>
      <c r="AQ19" s="4">
        <v>13</v>
      </c>
      <c r="AR19" s="131">
        <v>32</v>
      </c>
      <c r="AS19" s="131">
        <v>14</v>
      </c>
      <c r="AT19" s="131">
        <v>20</v>
      </c>
      <c r="AU19" s="131">
        <v>0</v>
      </c>
      <c r="AV19" s="132">
        <v>21</v>
      </c>
      <c r="AW19" s="83">
        <v>-1</v>
      </c>
      <c r="AX19" s="93">
        <v>-2.8</v>
      </c>
      <c r="AY19" s="93">
        <v>-9</v>
      </c>
      <c r="AZ19" s="93">
        <v>2.4</v>
      </c>
      <c r="BA19" s="93">
        <v>14.8</v>
      </c>
      <c r="BB19" s="79">
        <v>-4.5</v>
      </c>
      <c r="BC19" s="68"/>
      <c r="BD19" s="68"/>
      <c r="BE19" s="68"/>
    </row>
    <row r="20" spans="1:57" x14ac:dyDescent="0.25">
      <c r="A20" s="9" t="s">
        <v>46</v>
      </c>
      <c r="B20" s="1">
        <v>220473.1</v>
      </c>
      <c r="C20" s="94">
        <v>556873.73300000001</v>
      </c>
      <c r="D20" s="94">
        <v>106359</v>
      </c>
      <c r="E20" s="94">
        <v>267102</v>
      </c>
      <c r="F20" s="94">
        <v>284093.59999999998</v>
      </c>
      <c r="G20" s="95">
        <v>313381.59999999998</v>
      </c>
      <c r="H20" s="25">
        <v>3.2000000000000001E-2</v>
      </c>
      <c r="I20" s="3">
        <v>345241</v>
      </c>
      <c r="J20" s="4">
        <v>0</v>
      </c>
      <c r="K20" s="131">
        <v>345241</v>
      </c>
      <c r="L20" s="132">
        <v>0</v>
      </c>
      <c r="M20" s="4">
        <v>3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2"/>
      <c r="Y20" s="4">
        <v>66</v>
      </c>
      <c r="Z20" s="131">
        <v>0</v>
      </c>
      <c r="AA20" s="131">
        <v>0</v>
      </c>
      <c r="AB20" s="132">
        <v>0</v>
      </c>
      <c r="AC20" s="4"/>
      <c r="AD20" s="131">
        <v>2092</v>
      </c>
      <c r="AE20" s="131"/>
      <c r="AF20" s="132"/>
      <c r="AG20" s="3">
        <v>2092</v>
      </c>
      <c r="AH20" s="4">
        <v>34</v>
      </c>
      <c r="AI20" s="131"/>
      <c r="AJ20" s="131"/>
      <c r="AK20" s="131"/>
      <c r="AL20" s="131"/>
      <c r="AM20" s="131"/>
      <c r="AN20" s="131"/>
      <c r="AO20" s="132"/>
      <c r="AP20" s="69">
        <v>144469</v>
      </c>
      <c r="AQ20" s="4">
        <v>13</v>
      </c>
      <c r="AR20" s="131">
        <v>32</v>
      </c>
      <c r="AS20" s="131">
        <v>6</v>
      </c>
      <c r="AT20" s="131">
        <v>15</v>
      </c>
      <c r="AU20" s="131">
        <v>16</v>
      </c>
      <c r="AV20" s="132">
        <v>18</v>
      </c>
      <c r="AW20" s="83">
        <v>-0.9</v>
      </c>
      <c r="AX20" s="93">
        <v>-2.4</v>
      </c>
      <c r="AY20" s="93">
        <v>-1.4</v>
      </c>
      <c r="AZ20" s="93">
        <v>7.6</v>
      </c>
      <c r="BA20" s="93">
        <v>-1.4</v>
      </c>
      <c r="BB20" s="79">
        <v>-1.6</v>
      </c>
      <c r="BC20" s="68"/>
      <c r="BD20" s="68"/>
      <c r="BE20" s="68"/>
    </row>
    <row r="21" spans="1:57" x14ac:dyDescent="0.25">
      <c r="A21" s="9" t="s">
        <v>47</v>
      </c>
      <c r="B21" s="1">
        <v>179432.7</v>
      </c>
      <c r="C21" s="94">
        <v>444044.38299999997</v>
      </c>
      <c r="D21" s="94">
        <v>0</v>
      </c>
      <c r="E21" s="94">
        <v>453264</v>
      </c>
      <c r="F21" s="94">
        <v>240909.2</v>
      </c>
      <c r="G21" s="95">
        <v>262150</v>
      </c>
      <c r="H21" s="25">
        <v>1.6E-2</v>
      </c>
      <c r="I21" s="3">
        <v>276791</v>
      </c>
      <c r="J21" s="4">
        <v>0</v>
      </c>
      <c r="K21" s="131">
        <v>275291</v>
      </c>
      <c r="L21" s="132">
        <v>0</v>
      </c>
      <c r="M21" s="4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2">
        <v>0</v>
      </c>
      <c r="Y21" s="4">
        <v>63</v>
      </c>
      <c r="Z21" s="131">
        <v>49</v>
      </c>
      <c r="AA21" s="131">
        <v>0</v>
      </c>
      <c r="AB21" s="132">
        <v>0</v>
      </c>
      <c r="AC21" s="4">
        <v>379</v>
      </c>
      <c r="AD21" s="131">
        <v>1395</v>
      </c>
      <c r="AE21" s="131">
        <v>0</v>
      </c>
      <c r="AF21" s="132">
        <v>0</v>
      </c>
      <c r="AG21" s="3">
        <v>1750</v>
      </c>
      <c r="AH21" s="4">
        <v>6</v>
      </c>
      <c r="AI21" s="131">
        <v>35</v>
      </c>
      <c r="AJ21" s="131">
        <v>10</v>
      </c>
      <c r="AK21" s="131">
        <v>4</v>
      </c>
      <c r="AL21" s="131">
        <v>1</v>
      </c>
      <c r="AM21" s="131">
        <v>1</v>
      </c>
      <c r="AN21" s="131">
        <v>0</v>
      </c>
      <c r="AO21" s="132">
        <v>1</v>
      </c>
      <c r="AP21" s="69">
        <v>122465</v>
      </c>
      <c r="AQ21" s="4">
        <v>11</v>
      </c>
      <c r="AR21" s="131">
        <v>28</v>
      </c>
      <c r="AS21" s="131">
        <v>0</v>
      </c>
      <c r="AT21" s="131">
        <v>29</v>
      </c>
      <c r="AU21" s="131">
        <v>15</v>
      </c>
      <c r="AV21" s="132">
        <v>17</v>
      </c>
      <c r="AW21" s="83">
        <v>0.4</v>
      </c>
      <c r="AX21" s="93">
        <v>1.4</v>
      </c>
      <c r="AY21" s="93">
        <v>4.7</v>
      </c>
      <c r="AZ21" s="93">
        <v>-5.8</v>
      </c>
      <c r="BA21" s="93">
        <v>-0.4</v>
      </c>
      <c r="BB21" s="79">
        <v>-0.3</v>
      </c>
      <c r="BC21" s="68"/>
      <c r="BD21" s="68"/>
      <c r="BE21" s="68"/>
    </row>
    <row r="22" spans="1:57" ht="15.75" customHeight="1" x14ac:dyDescent="0.25">
      <c r="A22" s="9" t="s">
        <v>48</v>
      </c>
      <c r="B22" s="1">
        <v>152132.9</v>
      </c>
      <c r="C22" s="131">
        <v>366637.902</v>
      </c>
      <c r="D22" s="131">
        <v>0</v>
      </c>
      <c r="E22" s="131">
        <v>728460</v>
      </c>
      <c r="F22" s="131">
        <v>328771.8</v>
      </c>
      <c r="G22" s="132">
        <v>373601.2</v>
      </c>
      <c r="H22" s="25">
        <v>1.4E-2</v>
      </c>
      <c r="I22" s="3">
        <v>231874</v>
      </c>
      <c r="J22" s="4">
        <v>0</v>
      </c>
      <c r="K22" s="131">
        <v>0</v>
      </c>
      <c r="L22" s="132">
        <v>206673</v>
      </c>
      <c r="M22" s="4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2">
        <v>0</v>
      </c>
      <c r="Y22" s="4">
        <v>153</v>
      </c>
      <c r="Z22" s="131">
        <v>27</v>
      </c>
      <c r="AA22" s="131">
        <v>0</v>
      </c>
      <c r="AB22" s="132">
        <v>0</v>
      </c>
      <c r="AC22" s="4">
        <v>1223</v>
      </c>
      <c r="AD22" s="131">
        <v>1198</v>
      </c>
      <c r="AE22" s="131">
        <v>0</v>
      </c>
      <c r="AF22" s="132">
        <v>0</v>
      </c>
      <c r="AG22" s="3">
        <v>2494</v>
      </c>
      <c r="AH22" s="4">
        <v>0</v>
      </c>
      <c r="AI22" s="131">
        <v>0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  <c r="AO22" s="132">
        <v>0</v>
      </c>
      <c r="AP22" s="69">
        <v>239647</v>
      </c>
      <c r="AQ22" s="4">
        <v>8</v>
      </c>
      <c r="AR22" s="131">
        <v>19</v>
      </c>
      <c r="AS22" s="131">
        <v>0</v>
      </c>
      <c r="AT22" s="131">
        <v>37</v>
      </c>
      <c r="AU22" s="131">
        <v>17</v>
      </c>
      <c r="AV22" s="132">
        <v>19</v>
      </c>
      <c r="AW22" s="83">
        <v>3.9</v>
      </c>
      <c r="AX22" s="93">
        <v>10.7</v>
      </c>
      <c r="AY22" s="93">
        <v>4.7</v>
      </c>
      <c r="AZ22" s="93">
        <v>-14.5</v>
      </c>
      <c r="BA22" s="93">
        <v>-2.1</v>
      </c>
      <c r="BB22" s="79">
        <v>-2.8</v>
      </c>
      <c r="BC22" s="68"/>
      <c r="BD22" s="68"/>
      <c r="BE22" s="68"/>
    </row>
    <row r="23" spans="1:57" ht="15.75" customHeight="1" x14ac:dyDescent="0.25">
      <c r="A23" s="9" t="s">
        <v>49</v>
      </c>
      <c r="B23" s="1">
        <v>147628.79999999999</v>
      </c>
      <c r="C23" s="131">
        <v>361552.337</v>
      </c>
      <c r="D23" s="131">
        <v>35453</v>
      </c>
      <c r="E23" s="131">
        <v>288103</v>
      </c>
      <c r="F23" s="131">
        <v>129760.4</v>
      </c>
      <c r="G23" s="132">
        <v>136318</v>
      </c>
      <c r="H23" s="25">
        <v>2.9000000000000001E-2</v>
      </c>
      <c r="I23" s="3">
        <v>224517</v>
      </c>
      <c r="J23" s="4">
        <v>0</v>
      </c>
      <c r="K23" s="131">
        <v>224149</v>
      </c>
      <c r="L23" s="132">
        <v>0</v>
      </c>
      <c r="M23" s="4">
        <v>1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2"/>
      <c r="Y23" s="4">
        <v>0</v>
      </c>
      <c r="Z23" s="131">
        <v>29</v>
      </c>
      <c r="AA23" s="131">
        <v>2</v>
      </c>
      <c r="AB23" s="132">
        <v>0</v>
      </c>
      <c r="AC23" s="4">
        <v>6</v>
      </c>
      <c r="AD23" s="131">
        <v>883</v>
      </c>
      <c r="AE23" s="131">
        <v>21</v>
      </c>
      <c r="AF23" s="132"/>
      <c r="AG23" s="3">
        <v>910</v>
      </c>
      <c r="AH23" s="4">
        <v>0</v>
      </c>
      <c r="AI23" s="131">
        <v>0</v>
      </c>
      <c r="AJ23" s="131">
        <v>4</v>
      </c>
      <c r="AK23" s="131">
        <v>1</v>
      </c>
      <c r="AL23" s="131">
        <v>1</v>
      </c>
      <c r="AM23" s="131">
        <v>1</v>
      </c>
      <c r="AN23" s="131">
        <v>0</v>
      </c>
      <c r="AO23" s="132">
        <v>0</v>
      </c>
      <c r="AP23" s="69">
        <v>76691</v>
      </c>
      <c r="AQ23" s="4">
        <v>13</v>
      </c>
      <c r="AR23" s="131">
        <v>33</v>
      </c>
      <c r="AS23" s="131">
        <v>3</v>
      </c>
      <c r="AT23" s="131">
        <v>26</v>
      </c>
      <c r="AU23" s="131">
        <v>12</v>
      </c>
      <c r="AV23" s="132">
        <v>12</v>
      </c>
      <c r="AW23" s="83">
        <v>-1.7</v>
      </c>
      <c r="AX23" s="93">
        <v>-3.4</v>
      </c>
      <c r="AY23" s="93">
        <v>1.5</v>
      </c>
      <c r="AZ23" s="93">
        <v>-3.4</v>
      </c>
      <c r="BA23" s="93">
        <v>3</v>
      </c>
      <c r="BB23" s="79">
        <v>3.9</v>
      </c>
      <c r="BC23" s="68"/>
      <c r="BD23" s="68"/>
      <c r="BE23" s="68"/>
    </row>
    <row r="24" spans="1:57" s="141" customFormat="1" ht="15.75" customHeight="1" x14ac:dyDescent="0.25">
      <c r="A24" s="9" t="s">
        <v>93</v>
      </c>
      <c r="B24" s="1">
        <v>158748.7525</v>
      </c>
      <c r="C24" s="131">
        <v>396554.43699999998</v>
      </c>
      <c r="D24" s="131">
        <v>0</v>
      </c>
      <c r="E24" s="131">
        <v>323760</v>
      </c>
      <c r="F24" s="131">
        <v>316006.59999999998</v>
      </c>
      <c r="G24" s="132">
        <v>348584.6</v>
      </c>
      <c r="H24" s="25">
        <v>2.9000000000000001E-2</v>
      </c>
      <c r="I24" s="3">
        <v>242709</v>
      </c>
      <c r="J24" s="4"/>
      <c r="K24" s="131">
        <v>245849</v>
      </c>
      <c r="L24" s="132"/>
      <c r="M24" s="4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2"/>
      <c r="Y24" s="4">
        <v>12</v>
      </c>
      <c r="Z24" s="131">
        <v>68</v>
      </c>
      <c r="AA24" s="131"/>
      <c r="AB24" s="132"/>
      <c r="AC24" s="4">
        <v>78</v>
      </c>
      <c r="AD24" s="131">
        <v>2249</v>
      </c>
      <c r="AE24" s="131"/>
      <c r="AF24" s="132"/>
      <c r="AG24" s="3">
        <v>2327</v>
      </c>
      <c r="AH24" s="4" t="s">
        <v>95</v>
      </c>
      <c r="AI24" s="131" t="s">
        <v>96</v>
      </c>
      <c r="AJ24" s="131" t="s">
        <v>97</v>
      </c>
      <c r="AK24" s="131" t="s">
        <v>96</v>
      </c>
      <c r="AL24" s="131"/>
      <c r="AM24" s="131" t="s">
        <v>98</v>
      </c>
      <c r="AN24" s="131" t="s">
        <v>98</v>
      </c>
      <c r="AO24" s="132" t="s">
        <v>96</v>
      </c>
      <c r="AP24" s="69">
        <v>128393</v>
      </c>
      <c r="AQ24" s="144">
        <v>10.283959686503334</v>
      </c>
      <c r="AR24" s="146">
        <v>25.689327060185814</v>
      </c>
      <c r="AS24" s="146">
        <v>0</v>
      </c>
      <c r="AT24" s="146">
        <v>20.973606024753067</v>
      </c>
      <c r="AU24" s="146">
        <v>20.471330397892672</v>
      </c>
      <c r="AV24" s="138">
        <v>22.581776830665113</v>
      </c>
      <c r="AW24" s="145"/>
      <c r="AX24" s="143">
        <v>1.7160403134966664</v>
      </c>
      <c r="AY24" s="143">
        <v>3.3106729398141859</v>
      </c>
      <c r="AZ24" s="143">
        <v>5</v>
      </c>
      <c r="BA24" s="143">
        <v>2.0263939752469327</v>
      </c>
      <c r="BB24" s="139">
        <v>-5.4713303978926717</v>
      </c>
      <c r="BC24" s="142"/>
      <c r="BD24" s="142"/>
      <c r="BE24" s="142"/>
    </row>
    <row r="25" spans="1:57" x14ac:dyDescent="0.25">
      <c r="A25" s="9" t="s">
        <v>50</v>
      </c>
      <c r="B25" s="1">
        <v>187914.6</v>
      </c>
      <c r="C25" s="131">
        <v>469144.27600000001</v>
      </c>
      <c r="D25" s="131">
        <v>0</v>
      </c>
      <c r="E25" s="131">
        <v>335901</v>
      </c>
      <c r="F25" s="131">
        <v>259649.6</v>
      </c>
      <c r="G25" s="132">
        <v>286267.8</v>
      </c>
      <c r="H25" s="25">
        <v>2.3E-2</v>
      </c>
      <c r="I25" s="3">
        <v>290852</v>
      </c>
      <c r="J25" s="4">
        <v>0</v>
      </c>
      <c r="K25" s="131">
        <v>290852</v>
      </c>
      <c r="L25" s="132">
        <v>0</v>
      </c>
      <c r="M25" s="4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2">
        <v>0</v>
      </c>
      <c r="Y25" s="4">
        <v>45</v>
      </c>
      <c r="Z25" s="131">
        <v>38</v>
      </c>
      <c r="AA25" s="131">
        <v>0</v>
      </c>
      <c r="AB25" s="132">
        <v>0</v>
      </c>
      <c r="AC25" s="4">
        <v>110</v>
      </c>
      <c r="AD25" s="131">
        <v>1802</v>
      </c>
      <c r="AE25" s="131">
        <v>0</v>
      </c>
      <c r="AF25" s="132">
        <v>0</v>
      </c>
      <c r="AG25" s="3">
        <v>1911</v>
      </c>
      <c r="AH25" s="4">
        <v>14</v>
      </c>
      <c r="AI25" s="131">
        <v>22</v>
      </c>
      <c r="AJ25" s="131">
        <v>7</v>
      </c>
      <c r="AK25" s="131">
        <v>1</v>
      </c>
      <c r="AL25" s="131">
        <v>1</v>
      </c>
      <c r="AM25" s="131">
        <v>1</v>
      </c>
      <c r="AN25" s="131">
        <v>4</v>
      </c>
      <c r="AO25" s="132">
        <v>1</v>
      </c>
      <c r="AP25" s="69">
        <v>137520</v>
      </c>
      <c r="AQ25" s="4">
        <v>12</v>
      </c>
      <c r="AR25" s="131">
        <v>30</v>
      </c>
      <c r="AS25" s="131">
        <v>0</v>
      </c>
      <c r="AT25" s="131">
        <v>22</v>
      </c>
      <c r="AU25" s="131">
        <v>17</v>
      </c>
      <c r="AV25" s="132">
        <v>19</v>
      </c>
      <c r="AW25" s="83">
        <v>-0.5</v>
      </c>
      <c r="AX25" s="93">
        <v>-1</v>
      </c>
      <c r="AY25" s="93">
        <v>4.7</v>
      </c>
      <c r="AZ25" s="93">
        <v>1</v>
      </c>
      <c r="BA25" s="93">
        <v>-2.1</v>
      </c>
      <c r="BB25" s="79">
        <v>-2.2999999999999998</v>
      </c>
      <c r="BC25" s="68"/>
      <c r="BD25" s="68"/>
      <c r="BE25" s="68"/>
    </row>
    <row r="26" spans="1:57" ht="15.75" customHeight="1" x14ac:dyDescent="0.25">
      <c r="A26" s="9" t="s">
        <v>80</v>
      </c>
      <c r="B26" s="1">
        <v>256872.2</v>
      </c>
      <c r="C26" s="131">
        <v>656073.23300000001</v>
      </c>
      <c r="D26" s="131">
        <v>70906</v>
      </c>
      <c r="E26" s="131">
        <v>522063</v>
      </c>
      <c r="F26" s="131">
        <v>179935</v>
      </c>
      <c r="G26" s="132">
        <v>203728</v>
      </c>
      <c r="H26" s="25">
        <v>1.0999999999999999E-2</v>
      </c>
      <c r="I26" s="3">
        <v>406741</v>
      </c>
      <c r="J26" s="4">
        <v>0</v>
      </c>
      <c r="K26" s="131">
        <v>406741</v>
      </c>
      <c r="L26" s="132">
        <v>0</v>
      </c>
      <c r="M26" s="4">
        <v>2</v>
      </c>
      <c r="N26" s="131">
        <v>28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2">
        <v>0</v>
      </c>
      <c r="Y26" s="4">
        <v>88</v>
      </c>
      <c r="Z26" s="131">
        <v>41</v>
      </c>
      <c r="AA26" s="131">
        <v>0</v>
      </c>
      <c r="AB26" s="132">
        <v>0</v>
      </c>
      <c r="AC26" s="4">
        <v>363</v>
      </c>
      <c r="AD26" s="131">
        <v>962</v>
      </c>
      <c r="AE26" s="131">
        <v>0</v>
      </c>
      <c r="AF26" s="132">
        <v>0</v>
      </c>
      <c r="AG26" s="3">
        <v>1360</v>
      </c>
      <c r="AH26" s="4">
        <v>8</v>
      </c>
      <c r="AI26" s="131">
        <v>0</v>
      </c>
      <c r="AJ26" s="131">
        <v>2</v>
      </c>
      <c r="AK26" s="131">
        <v>9</v>
      </c>
      <c r="AL26" s="131">
        <v>0</v>
      </c>
      <c r="AM26" s="131">
        <v>0</v>
      </c>
      <c r="AN26" s="131">
        <v>0</v>
      </c>
      <c r="AO26" s="132">
        <v>1</v>
      </c>
      <c r="AP26" s="69">
        <v>152403</v>
      </c>
      <c r="AQ26" s="4">
        <v>14</v>
      </c>
      <c r="AR26" s="131">
        <v>35</v>
      </c>
      <c r="AS26" s="131">
        <v>4</v>
      </c>
      <c r="AT26" s="131">
        <v>28</v>
      </c>
      <c r="AU26" s="131">
        <v>10</v>
      </c>
      <c r="AV26" s="132">
        <v>11</v>
      </c>
      <c r="AW26" s="83">
        <v>-1.9</v>
      </c>
      <c r="AX26" s="93">
        <v>-5.3</v>
      </c>
      <c r="AY26" s="93">
        <v>0.9</v>
      </c>
      <c r="AZ26" s="93">
        <v>-4.8</v>
      </c>
      <c r="BA26" s="93">
        <v>5.3</v>
      </c>
      <c r="BB26" s="79">
        <v>5.5</v>
      </c>
      <c r="BC26" s="68"/>
      <c r="BD26" s="68"/>
      <c r="BE26" s="68"/>
    </row>
    <row r="27" spans="1:57" ht="15.75" customHeight="1" x14ac:dyDescent="0.25">
      <c r="A27" s="9" t="s">
        <v>51</v>
      </c>
      <c r="B27" s="1">
        <v>143314.29999999999</v>
      </c>
      <c r="C27" s="131">
        <v>347899.90500000003</v>
      </c>
      <c r="D27" s="131">
        <v>0</v>
      </c>
      <c r="E27" s="131">
        <v>267102</v>
      </c>
      <c r="F27" s="131">
        <v>122627.4</v>
      </c>
      <c r="G27" s="132">
        <v>142909.20000000001</v>
      </c>
      <c r="H27" s="25">
        <v>1.4E-2</v>
      </c>
      <c r="I27" s="3">
        <v>217485</v>
      </c>
      <c r="J27" s="4">
        <v>0</v>
      </c>
      <c r="K27" s="131">
        <v>215685</v>
      </c>
      <c r="L27" s="132">
        <v>0</v>
      </c>
      <c r="M27" s="4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2">
        <v>0</v>
      </c>
      <c r="Y27" s="4">
        <v>48</v>
      </c>
      <c r="Z27" s="131">
        <v>18</v>
      </c>
      <c r="AA27" s="131">
        <v>0</v>
      </c>
      <c r="AB27" s="132">
        <v>0</v>
      </c>
      <c r="AC27" s="4">
        <v>305</v>
      </c>
      <c r="AD27" s="131">
        <v>598</v>
      </c>
      <c r="AE27" s="131">
        <v>0</v>
      </c>
      <c r="AF27" s="132">
        <v>0</v>
      </c>
      <c r="AG27" s="3">
        <v>954</v>
      </c>
      <c r="AH27" s="4">
        <v>8</v>
      </c>
      <c r="AI27" s="131">
        <v>0</v>
      </c>
      <c r="AJ27" s="131">
        <v>4</v>
      </c>
      <c r="AK27" s="131">
        <v>1</v>
      </c>
      <c r="AL27" s="131">
        <v>1</v>
      </c>
      <c r="AM27" s="131">
        <v>1</v>
      </c>
      <c r="AN27" s="131">
        <v>1</v>
      </c>
      <c r="AO27" s="132">
        <v>0</v>
      </c>
      <c r="AP27" s="69">
        <v>106178</v>
      </c>
      <c r="AQ27" s="4">
        <v>14</v>
      </c>
      <c r="AR27" s="131">
        <v>34</v>
      </c>
      <c r="AS27" s="131">
        <v>0</v>
      </c>
      <c r="AT27" s="131">
        <v>26</v>
      </c>
      <c r="AU27" s="131">
        <v>12</v>
      </c>
      <c r="AV27" s="132">
        <v>14</v>
      </c>
      <c r="AW27" s="83">
        <v>-2.2999999999999998</v>
      </c>
      <c r="AX27" s="93">
        <v>-4.5</v>
      </c>
      <c r="AY27" s="93">
        <v>4.7</v>
      </c>
      <c r="AZ27" s="93">
        <v>-3.2</v>
      </c>
      <c r="BA27" s="93">
        <v>2.8</v>
      </c>
      <c r="BB27" s="79">
        <v>2.4</v>
      </c>
      <c r="BC27" s="68"/>
      <c r="BD27" s="68"/>
      <c r="BE27" s="68"/>
    </row>
    <row r="28" spans="1:57" ht="15.75" customHeight="1" thickBot="1" x14ac:dyDescent="0.3">
      <c r="A28" s="7" t="s">
        <v>81</v>
      </c>
      <c r="B28" s="12">
        <v>146391</v>
      </c>
      <c r="C28" s="8">
        <v>298946.96799999999</v>
      </c>
      <c r="D28" s="8">
        <v>70906</v>
      </c>
      <c r="E28" s="8">
        <v>230679</v>
      </c>
      <c r="F28" s="8">
        <v>169750</v>
      </c>
      <c r="G28" s="13">
        <v>185452.4</v>
      </c>
      <c r="H28" s="26">
        <v>2.1999999999999999E-2</v>
      </c>
      <c r="I28" s="5">
        <v>222498</v>
      </c>
      <c r="J28" s="14">
        <v>0</v>
      </c>
      <c r="K28" s="8">
        <v>185336</v>
      </c>
      <c r="L28" s="13">
        <v>0</v>
      </c>
      <c r="M28" s="14">
        <v>2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3">
        <v>0</v>
      </c>
      <c r="Y28" s="14">
        <v>18</v>
      </c>
      <c r="Z28" s="8">
        <v>39</v>
      </c>
      <c r="AA28" s="8">
        <v>0</v>
      </c>
      <c r="AB28" s="13">
        <v>0</v>
      </c>
      <c r="AC28" s="14">
        <v>250</v>
      </c>
      <c r="AD28" s="8">
        <v>1000</v>
      </c>
      <c r="AE28" s="8">
        <v>0</v>
      </c>
      <c r="AF28" s="13">
        <v>0</v>
      </c>
      <c r="AG28" s="5">
        <v>1238</v>
      </c>
      <c r="AH28" s="14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13">
        <v>0</v>
      </c>
      <c r="AP28" s="70">
        <v>0</v>
      </c>
      <c r="AQ28" s="14">
        <v>27</v>
      </c>
      <c r="AR28" s="8">
        <v>6</v>
      </c>
      <c r="AS28" s="8">
        <v>21</v>
      </c>
      <c r="AT28" s="8">
        <v>15</v>
      </c>
      <c r="AU28" s="8">
        <v>17</v>
      </c>
      <c r="AV28" s="13">
        <v>0.13690784867017089</v>
      </c>
      <c r="AW28" s="84">
        <v>-1.6</v>
      </c>
      <c r="AX28" s="85">
        <v>2.2999999999999998</v>
      </c>
      <c r="AY28" s="85">
        <v>-1.8</v>
      </c>
      <c r="AZ28" s="85">
        <v>1.9</v>
      </c>
      <c r="BA28" s="85">
        <v>-0.6</v>
      </c>
      <c r="BB28" s="80">
        <v>-0.5</v>
      </c>
      <c r="BC28" s="68"/>
      <c r="BD28" s="68"/>
      <c r="BE28" s="68"/>
    </row>
    <row r="29" spans="1:57" x14ac:dyDescent="0.25">
      <c r="A29" s="123"/>
      <c r="B29" s="68"/>
      <c r="C29" s="68"/>
      <c r="D29" s="68"/>
      <c r="E29" s="68"/>
      <c r="F29" s="68"/>
      <c r="G29" s="68"/>
      <c r="H29" s="124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125"/>
      <c r="AX29" s="125"/>
      <c r="AY29" s="125"/>
      <c r="AZ29" s="125"/>
      <c r="BA29" s="125"/>
      <c r="BB29" s="125"/>
      <c r="BC29" s="68"/>
      <c r="BD29" s="68"/>
      <c r="BE29" s="68"/>
    </row>
    <row r="30" spans="1:57" ht="21.75" thickBot="1" x14ac:dyDescent="0.4">
      <c r="A30" s="126" t="s">
        <v>84</v>
      </c>
      <c r="B30" s="68"/>
      <c r="C30" s="68"/>
      <c r="D30" s="68"/>
      <c r="E30" s="68"/>
      <c r="F30" s="68"/>
      <c r="G30" s="68"/>
      <c r="H30" s="124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125"/>
      <c r="AX30" s="125"/>
      <c r="AY30" s="125"/>
      <c r="AZ30" s="125"/>
      <c r="BA30" s="125"/>
      <c r="BB30" s="125"/>
      <c r="BC30" s="68"/>
      <c r="BD30" s="68"/>
      <c r="BE30" s="68"/>
    </row>
    <row r="31" spans="1:57" ht="18.75" x14ac:dyDescent="0.3">
      <c r="A31" s="2"/>
      <c r="B31" s="135" t="s">
        <v>1</v>
      </c>
      <c r="C31" s="135"/>
      <c r="D31" s="135"/>
      <c r="E31" s="135"/>
      <c r="F31" s="135"/>
      <c r="G31" s="136"/>
      <c r="H31" s="6"/>
      <c r="I31" s="11" t="s">
        <v>2</v>
      </c>
      <c r="J31" s="137" t="s">
        <v>3</v>
      </c>
      <c r="K31" s="135"/>
      <c r="L31" s="136"/>
      <c r="M31" s="137" t="s">
        <v>4</v>
      </c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6"/>
      <c r="Y31" s="137" t="s">
        <v>5</v>
      </c>
      <c r="Z31" s="135"/>
      <c r="AA31" s="135"/>
      <c r="AB31" s="136"/>
      <c r="AC31" s="137" t="s">
        <v>6</v>
      </c>
      <c r="AD31" s="135"/>
      <c r="AE31" s="135"/>
      <c r="AF31" s="136"/>
      <c r="AG31" s="11" t="s">
        <v>7</v>
      </c>
      <c r="AH31" s="137" t="s">
        <v>8</v>
      </c>
      <c r="AI31" s="135"/>
      <c r="AJ31" s="135"/>
      <c r="AK31" s="135"/>
      <c r="AL31" s="135"/>
      <c r="AM31" s="135"/>
      <c r="AN31" s="135"/>
      <c r="AO31" s="136"/>
      <c r="AP31" s="66" t="s">
        <v>9</v>
      </c>
      <c r="AQ31" s="137" t="s">
        <v>78</v>
      </c>
      <c r="AR31" s="135"/>
      <c r="AS31" s="135"/>
      <c r="AT31" s="135"/>
      <c r="AU31" s="135"/>
      <c r="AV31" s="136"/>
      <c r="AW31" s="137"/>
      <c r="AX31" s="135"/>
      <c r="AY31" s="135"/>
      <c r="AZ31" s="135"/>
      <c r="BA31" s="135"/>
      <c r="BB31" s="136"/>
      <c r="BC31" s="68"/>
      <c r="BD31" s="68"/>
      <c r="BE31" s="68"/>
    </row>
    <row r="32" spans="1:57" ht="63.75" customHeight="1" x14ac:dyDescent="0.3">
      <c r="A32" s="24" t="s">
        <v>0</v>
      </c>
      <c r="B32" s="15" t="s">
        <v>10</v>
      </c>
      <c r="C32" s="16" t="s">
        <v>11</v>
      </c>
      <c r="D32" s="15" t="s">
        <v>12</v>
      </c>
      <c r="E32" s="16" t="s">
        <v>13</v>
      </c>
      <c r="F32" s="17" t="s">
        <v>6</v>
      </c>
      <c r="G32" s="18" t="s">
        <v>7</v>
      </c>
      <c r="H32" s="19" t="s">
        <v>14</v>
      </c>
      <c r="I32" s="19" t="s">
        <v>15</v>
      </c>
      <c r="J32" s="20" t="s">
        <v>16</v>
      </c>
      <c r="K32" s="17" t="s">
        <v>17</v>
      </c>
      <c r="L32" s="18" t="s">
        <v>18</v>
      </c>
      <c r="M32" s="21" t="s">
        <v>19</v>
      </c>
      <c r="N32" s="16" t="s">
        <v>20</v>
      </c>
      <c r="O32" s="15" t="s">
        <v>21</v>
      </c>
      <c r="P32" s="16" t="s">
        <v>22</v>
      </c>
      <c r="Q32" s="15" t="s">
        <v>23</v>
      </c>
      <c r="R32" s="16" t="s">
        <v>24</v>
      </c>
      <c r="S32" s="15" t="s">
        <v>25</v>
      </c>
      <c r="T32" s="16" t="s">
        <v>26</v>
      </c>
      <c r="U32" s="15" t="s">
        <v>27</v>
      </c>
      <c r="V32" s="16" t="s">
        <v>28</v>
      </c>
      <c r="W32" s="16" t="s">
        <v>29</v>
      </c>
      <c r="X32" s="22" t="s">
        <v>30</v>
      </c>
      <c r="Y32" s="20" t="s">
        <v>31</v>
      </c>
      <c r="Z32" s="17" t="s">
        <v>32</v>
      </c>
      <c r="AA32" s="17" t="s">
        <v>33</v>
      </c>
      <c r="AB32" s="18" t="s">
        <v>34</v>
      </c>
      <c r="AC32" s="20" t="s">
        <v>31</v>
      </c>
      <c r="AD32" s="17" t="s">
        <v>32</v>
      </c>
      <c r="AE32" s="17" t="s">
        <v>33</v>
      </c>
      <c r="AF32" s="18" t="s">
        <v>34</v>
      </c>
      <c r="AG32" s="23" t="s">
        <v>35</v>
      </c>
      <c r="AH32" s="21" t="s">
        <v>36</v>
      </c>
      <c r="AI32" s="16" t="s">
        <v>37</v>
      </c>
      <c r="AJ32" s="15" t="s">
        <v>38</v>
      </c>
      <c r="AK32" s="16" t="s">
        <v>39</v>
      </c>
      <c r="AL32" s="15" t="s">
        <v>40</v>
      </c>
      <c r="AM32" s="16" t="s">
        <v>41</v>
      </c>
      <c r="AN32" s="16" t="s">
        <v>42</v>
      </c>
      <c r="AO32" s="22" t="s">
        <v>43</v>
      </c>
      <c r="AP32" s="21" t="s">
        <v>44</v>
      </c>
      <c r="AQ32" s="21" t="s">
        <v>10</v>
      </c>
      <c r="AR32" s="71" t="s">
        <v>75</v>
      </c>
      <c r="AS32" s="15" t="s">
        <v>76</v>
      </c>
      <c r="AT32" s="71" t="s">
        <v>77</v>
      </c>
      <c r="AU32" s="71" t="s">
        <v>6</v>
      </c>
      <c r="AV32" s="22" t="s">
        <v>7</v>
      </c>
      <c r="AW32" s="21" t="s">
        <v>10</v>
      </c>
      <c r="AX32" s="71" t="s">
        <v>75</v>
      </c>
      <c r="AY32" s="15" t="s">
        <v>76</v>
      </c>
      <c r="AZ32" s="71" t="s">
        <v>77</v>
      </c>
      <c r="BA32" s="71" t="s">
        <v>6</v>
      </c>
      <c r="BB32" s="22" t="s">
        <v>7</v>
      </c>
      <c r="BC32" s="68"/>
      <c r="BD32" s="68"/>
      <c r="BE32" s="68"/>
    </row>
    <row r="33" spans="1:57" x14ac:dyDescent="0.25">
      <c r="A33" s="9" t="s">
        <v>45</v>
      </c>
      <c r="B33" s="1">
        <v>219493.2</v>
      </c>
      <c r="C33" s="94">
        <v>554218.73499999999</v>
      </c>
      <c r="D33" s="94">
        <v>235320</v>
      </c>
      <c r="E33" s="94">
        <v>352089</v>
      </c>
      <c r="F33" s="94">
        <v>0</v>
      </c>
      <c r="G33" s="95">
        <v>357422.8</v>
      </c>
      <c r="H33" s="25">
        <v>2.7E-2</v>
      </c>
      <c r="I33" s="3">
        <v>343595</v>
      </c>
      <c r="J33" s="4">
        <v>0</v>
      </c>
      <c r="K33" s="94">
        <v>343595</v>
      </c>
      <c r="L33" s="95">
        <v>0</v>
      </c>
      <c r="M33" s="4"/>
      <c r="N33" s="94"/>
      <c r="O33" s="94">
        <v>1</v>
      </c>
      <c r="P33" s="94">
        <v>92</v>
      </c>
      <c r="Q33" s="94"/>
      <c r="R33" s="94"/>
      <c r="S33" s="94">
        <v>1</v>
      </c>
      <c r="T33" s="94">
        <v>240</v>
      </c>
      <c r="U33" s="94"/>
      <c r="V33" s="94"/>
      <c r="W33" s="94"/>
      <c r="X33" s="95"/>
      <c r="Y33" s="4">
        <v>45</v>
      </c>
      <c r="Z33" s="94">
        <v>42</v>
      </c>
      <c r="AA33" s="94">
        <v>0</v>
      </c>
      <c r="AB33" s="95">
        <v>0</v>
      </c>
      <c r="AC33" s="4"/>
      <c r="AD33" s="94"/>
      <c r="AE33" s="94"/>
      <c r="AF33" s="95"/>
      <c r="AG33" s="3">
        <v>2386</v>
      </c>
      <c r="AH33" s="4">
        <v>6</v>
      </c>
      <c r="AI33" s="94"/>
      <c r="AJ33" s="94"/>
      <c r="AK33" s="94"/>
      <c r="AL33" s="94"/>
      <c r="AM33" s="94"/>
      <c r="AN33" s="94"/>
      <c r="AO33" s="95"/>
      <c r="AP33" s="69">
        <v>372478</v>
      </c>
      <c r="AQ33" s="4">
        <v>13</v>
      </c>
      <c r="AR33" s="131">
        <v>32</v>
      </c>
      <c r="AS33" s="131">
        <v>14</v>
      </c>
      <c r="AT33" s="131">
        <v>20</v>
      </c>
      <c r="AU33" s="131">
        <v>0</v>
      </c>
      <c r="AV33" s="132">
        <v>21</v>
      </c>
      <c r="AW33" s="83">
        <v>-1</v>
      </c>
      <c r="AX33" s="93">
        <v>-2.8</v>
      </c>
      <c r="AY33" s="93">
        <v>-9</v>
      </c>
      <c r="AZ33" s="93">
        <v>2.4</v>
      </c>
      <c r="BA33" s="93">
        <v>14.8</v>
      </c>
      <c r="BB33" s="79">
        <v>-4.5</v>
      </c>
      <c r="BC33" s="68"/>
      <c r="BD33" s="68"/>
      <c r="BE33" s="68"/>
    </row>
    <row r="34" spans="1:57" x14ac:dyDescent="0.25">
      <c r="A34" s="9" t="s">
        <v>46</v>
      </c>
      <c r="B34" s="1">
        <v>220473.1</v>
      </c>
      <c r="C34" s="94">
        <v>556873.73300000001</v>
      </c>
      <c r="D34" s="94">
        <v>106359</v>
      </c>
      <c r="E34" s="94">
        <v>267102</v>
      </c>
      <c r="F34" s="94">
        <v>284093.59999999998</v>
      </c>
      <c r="G34" s="95">
        <v>313381.59999999998</v>
      </c>
      <c r="H34" s="25">
        <v>3.2000000000000001E-2</v>
      </c>
      <c r="I34" s="3">
        <v>345241</v>
      </c>
      <c r="J34" s="4">
        <v>0</v>
      </c>
      <c r="K34" s="94">
        <v>345241</v>
      </c>
      <c r="L34" s="95">
        <v>0</v>
      </c>
      <c r="M34" s="4">
        <v>3</v>
      </c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5"/>
      <c r="Y34" s="4">
        <v>66</v>
      </c>
      <c r="Z34" s="94">
        <v>0</v>
      </c>
      <c r="AA34" s="94">
        <v>0</v>
      </c>
      <c r="AB34" s="95">
        <v>0</v>
      </c>
      <c r="AC34" s="4"/>
      <c r="AD34" s="94">
        <v>2092</v>
      </c>
      <c r="AE34" s="94"/>
      <c r="AF34" s="95"/>
      <c r="AG34" s="3">
        <v>2092</v>
      </c>
      <c r="AH34" s="4">
        <v>34</v>
      </c>
      <c r="AI34" s="94"/>
      <c r="AJ34" s="94"/>
      <c r="AK34" s="94"/>
      <c r="AL34" s="94"/>
      <c r="AM34" s="94"/>
      <c r="AN34" s="94"/>
      <c r="AO34" s="95"/>
      <c r="AP34" s="69">
        <v>144469</v>
      </c>
      <c r="AQ34" s="4">
        <v>13</v>
      </c>
      <c r="AR34" s="131">
        <v>32</v>
      </c>
      <c r="AS34" s="131">
        <v>6</v>
      </c>
      <c r="AT34" s="131">
        <v>15</v>
      </c>
      <c r="AU34" s="131">
        <v>16</v>
      </c>
      <c r="AV34" s="132">
        <v>18</v>
      </c>
      <c r="AW34" s="83">
        <v>-0.9</v>
      </c>
      <c r="AX34" s="93">
        <v>-2.4</v>
      </c>
      <c r="AY34" s="93">
        <v>-1.4</v>
      </c>
      <c r="AZ34" s="93">
        <v>7.6</v>
      </c>
      <c r="BA34" s="93">
        <v>-1.4</v>
      </c>
      <c r="BB34" s="79">
        <v>-1.6</v>
      </c>
      <c r="BC34" s="68"/>
      <c r="BD34" s="68"/>
      <c r="BE34" s="68"/>
    </row>
    <row r="35" spans="1:57" x14ac:dyDescent="0.25">
      <c r="A35" s="9" t="s">
        <v>47</v>
      </c>
      <c r="B35" s="1">
        <v>179432.7</v>
      </c>
      <c r="C35" s="94">
        <v>444044.38299999997</v>
      </c>
      <c r="D35" s="94">
        <v>0</v>
      </c>
      <c r="E35" s="94">
        <v>453264</v>
      </c>
      <c r="F35" s="94">
        <v>240909.2</v>
      </c>
      <c r="G35" s="95">
        <v>262150</v>
      </c>
      <c r="H35" s="25">
        <v>1.6E-2</v>
      </c>
      <c r="I35" s="3">
        <v>276791</v>
      </c>
      <c r="J35" s="4">
        <v>0</v>
      </c>
      <c r="K35" s="94">
        <v>275291</v>
      </c>
      <c r="L35" s="95">
        <v>0</v>
      </c>
      <c r="M35" s="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5">
        <v>0</v>
      </c>
      <c r="Y35" s="4">
        <v>63</v>
      </c>
      <c r="Z35" s="94">
        <v>49</v>
      </c>
      <c r="AA35" s="94">
        <v>0</v>
      </c>
      <c r="AB35" s="95">
        <v>0</v>
      </c>
      <c r="AC35" s="4">
        <v>379</v>
      </c>
      <c r="AD35" s="94">
        <v>1395</v>
      </c>
      <c r="AE35" s="94">
        <v>0</v>
      </c>
      <c r="AF35" s="95">
        <v>0</v>
      </c>
      <c r="AG35" s="3">
        <v>1750</v>
      </c>
      <c r="AH35" s="4">
        <v>6</v>
      </c>
      <c r="AI35" s="94">
        <v>35</v>
      </c>
      <c r="AJ35" s="94">
        <v>10</v>
      </c>
      <c r="AK35" s="94">
        <v>4</v>
      </c>
      <c r="AL35" s="94">
        <v>1</v>
      </c>
      <c r="AM35" s="94">
        <v>1</v>
      </c>
      <c r="AN35" s="94">
        <v>0</v>
      </c>
      <c r="AO35" s="95">
        <v>1</v>
      </c>
      <c r="AP35" s="69">
        <v>122465</v>
      </c>
      <c r="AQ35" s="4">
        <v>11</v>
      </c>
      <c r="AR35" s="131">
        <v>28</v>
      </c>
      <c r="AS35" s="131">
        <v>0</v>
      </c>
      <c r="AT35" s="131">
        <v>29</v>
      </c>
      <c r="AU35" s="131">
        <v>15</v>
      </c>
      <c r="AV35" s="132">
        <v>17</v>
      </c>
      <c r="AW35" s="83">
        <v>0.4</v>
      </c>
      <c r="AX35" s="93">
        <v>1.4</v>
      </c>
      <c r="AY35" s="93">
        <v>4.7</v>
      </c>
      <c r="AZ35" s="93">
        <v>-5.8</v>
      </c>
      <c r="BA35" s="93">
        <v>-0.4</v>
      </c>
      <c r="BB35" s="79">
        <v>-0.3</v>
      </c>
      <c r="BC35" s="68"/>
      <c r="BD35" s="68"/>
      <c r="BE35" s="68"/>
    </row>
    <row r="36" spans="1:57" x14ac:dyDescent="0.25">
      <c r="A36" s="9" t="s">
        <v>48</v>
      </c>
      <c r="B36" s="1">
        <v>152132.9</v>
      </c>
      <c r="C36" s="94">
        <v>366637.902</v>
      </c>
      <c r="D36" s="94">
        <v>0</v>
      </c>
      <c r="E36" s="94">
        <v>728460</v>
      </c>
      <c r="F36" s="94">
        <v>328771.8</v>
      </c>
      <c r="G36" s="95">
        <v>373601.2</v>
      </c>
      <c r="H36" s="25">
        <v>1.4E-2</v>
      </c>
      <c r="I36" s="3">
        <v>231874</v>
      </c>
      <c r="J36" s="4">
        <v>0</v>
      </c>
      <c r="K36" s="94">
        <v>0</v>
      </c>
      <c r="L36" s="95">
        <v>206673</v>
      </c>
      <c r="M36" s="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5">
        <v>0</v>
      </c>
      <c r="Y36" s="4">
        <v>153</v>
      </c>
      <c r="Z36" s="94">
        <v>27</v>
      </c>
      <c r="AA36" s="94">
        <v>0</v>
      </c>
      <c r="AB36" s="95">
        <v>0</v>
      </c>
      <c r="AC36" s="4">
        <v>1223</v>
      </c>
      <c r="AD36" s="94">
        <v>1198</v>
      </c>
      <c r="AE36" s="94">
        <v>0</v>
      </c>
      <c r="AF36" s="95">
        <v>0</v>
      </c>
      <c r="AG36" s="3">
        <v>2494</v>
      </c>
      <c r="AH36" s="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5">
        <v>0</v>
      </c>
      <c r="AP36" s="69">
        <v>239647</v>
      </c>
      <c r="AQ36" s="4">
        <v>8</v>
      </c>
      <c r="AR36" s="131">
        <v>19</v>
      </c>
      <c r="AS36" s="131">
        <v>0</v>
      </c>
      <c r="AT36" s="131">
        <v>37</v>
      </c>
      <c r="AU36" s="131">
        <v>17</v>
      </c>
      <c r="AV36" s="132">
        <v>19</v>
      </c>
      <c r="AW36" s="83">
        <v>3.9</v>
      </c>
      <c r="AX36" s="93">
        <v>10.7</v>
      </c>
      <c r="AY36" s="93">
        <v>4.7</v>
      </c>
      <c r="AZ36" s="93">
        <v>-14.5</v>
      </c>
      <c r="BA36" s="93">
        <v>-2.1</v>
      </c>
      <c r="BB36" s="79">
        <v>-2.8</v>
      </c>
      <c r="BC36" s="68"/>
      <c r="BD36" s="68"/>
      <c r="BE36" s="68"/>
    </row>
    <row r="37" spans="1:57" x14ac:dyDescent="0.25">
      <c r="A37" s="9" t="s">
        <v>49</v>
      </c>
      <c r="B37" s="1">
        <v>147628.79999999999</v>
      </c>
      <c r="C37" s="94">
        <v>361552.337</v>
      </c>
      <c r="D37" s="94">
        <v>35453</v>
      </c>
      <c r="E37" s="94">
        <v>288103</v>
      </c>
      <c r="F37" s="94">
        <v>129760.4</v>
      </c>
      <c r="G37" s="95">
        <v>136318</v>
      </c>
      <c r="H37" s="25">
        <v>2.9000000000000001E-2</v>
      </c>
      <c r="I37" s="3">
        <v>224517</v>
      </c>
      <c r="J37" s="4">
        <v>0</v>
      </c>
      <c r="K37" s="94">
        <v>224149</v>
      </c>
      <c r="L37" s="95">
        <v>0</v>
      </c>
      <c r="M37" s="4">
        <v>1</v>
      </c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5"/>
      <c r="Y37" s="4">
        <v>0</v>
      </c>
      <c r="Z37" s="94">
        <v>29</v>
      </c>
      <c r="AA37" s="94">
        <v>2</v>
      </c>
      <c r="AB37" s="95">
        <v>0</v>
      </c>
      <c r="AC37" s="4">
        <v>6</v>
      </c>
      <c r="AD37" s="94">
        <v>883</v>
      </c>
      <c r="AE37" s="94">
        <v>21</v>
      </c>
      <c r="AF37" s="95"/>
      <c r="AG37" s="3">
        <v>910</v>
      </c>
      <c r="AH37" s="4">
        <v>0</v>
      </c>
      <c r="AI37" s="94">
        <v>0</v>
      </c>
      <c r="AJ37" s="94">
        <v>4</v>
      </c>
      <c r="AK37" s="94">
        <v>1</v>
      </c>
      <c r="AL37" s="94">
        <v>1</v>
      </c>
      <c r="AM37" s="94">
        <v>1</v>
      </c>
      <c r="AN37" s="94">
        <v>0</v>
      </c>
      <c r="AO37" s="95">
        <v>0</v>
      </c>
      <c r="AP37" s="69">
        <v>76691</v>
      </c>
      <c r="AQ37" s="4">
        <v>13</v>
      </c>
      <c r="AR37" s="131">
        <v>33</v>
      </c>
      <c r="AS37" s="131">
        <v>3</v>
      </c>
      <c r="AT37" s="131">
        <v>26</v>
      </c>
      <c r="AU37" s="131">
        <v>12</v>
      </c>
      <c r="AV37" s="132">
        <v>12</v>
      </c>
      <c r="AW37" s="83">
        <v>-1.7</v>
      </c>
      <c r="AX37" s="93">
        <v>-3.4</v>
      </c>
      <c r="AY37" s="93">
        <v>1.5</v>
      </c>
      <c r="AZ37" s="93">
        <v>-3.4</v>
      </c>
      <c r="BA37" s="93">
        <v>3</v>
      </c>
      <c r="BB37" s="79">
        <v>3.9</v>
      </c>
      <c r="BC37" s="68"/>
      <c r="BD37" s="68"/>
      <c r="BE37" s="68"/>
    </row>
    <row r="38" spans="1:57" s="141" customFormat="1" x14ac:dyDescent="0.25">
      <c r="A38" s="9" t="s">
        <v>93</v>
      </c>
      <c r="B38" s="1">
        <v>158748.7525</v>
      </c>
      <c r="C38" s="131">
        <v>396554.43699999998</v>
      </c>
      <c r="D38" s="131">
        <v>0</v>
      </c>
      <c r="E38" s="131">
        <v>323760</v>
      </c>
      <c r="F38" s="131">
        <v>316006.59999999998</v>
      </c>
      <c r="G38" s="132">
        <v>348584.6</v>
      </c>
      <c r="H38" s="25">
        <v>2.9000000000000001E-2</v>
      </c>
      <c r="I38" s="3">
        <v>242709</v>
      </c>
      <c r="J38" s="4"/>
      <c r="K38" s="131">
        <v>245849</v>
      </c>
      <c r="L38" s="132"/>
      <c r="M38" s="4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2"/>
      <c r="Y38" s="4">
        <v>12</v>
      </c>
      <c r="Z38" s="131">
        <v>68</v>
      </c>
      <c r="AA38" s="131"/>
      <c r="AB38" s="132"/>
      <c r="AC38" s="4">
        <v>78</v>
      </c>
      <c r="AD38" s="131">
        <v>2249</v>
      </c>
      <c r="AE38" s="131"/>
      <c r="AF38" s="132"/>
      <c r="AG38" s="3">
        <v>2327</v>
      </c>
      <c r="AH38" s="4" t="s">
        <v>95</v>
      </c>
      <c r="AI38" s="131" t="s">
        <v>96</v>
      </c>
      <c r="AJ38" s="131" t="s">
        <v>97</v>
      </c>
      <c r="AK38" s="131" t="s">
        <v>96</v>
      </c>
      <c r="AL38" s="131"/>
      <c r="AM38" s="131" t="s">
        <v>98</v>
      </c>
      <c r="AN38" s="131" t="s">
        <v>98</v>
      </c>
      <c r="AO38" s="132" t="s">
        <v>96</v>
      </c>
      <c r="AP38" s="69">
        <v>128393</v>
      </c>
      <c r="AQ38" s="144">
        <v>10.283959686503334</v>
      </c>
      <c r="AR38" s="146">
        <v>25.689327060185814</v>
      </c>
      <c r="AS38" s="146">
        <v>0</v>
      </c>
      <c r="AT38" s="146">
        <v>20.973606024753067</v>
      </c>
      <c r="AU38" s="146">
        <v>20.471330397892672</v>
      </c>
      <c r="AV38" s="138">
        <v>22.581776830665113</v>
      </c>
      <c r="AW38" s="145"/>
      <c r="AX38" s="143">
        <v>1.7160403134966664</v>
      </c>
      <c r="AY38" s="143">
        <v>3.3106729398141859</v>
      </c>
      <c r="AZ38" s="143">
        <v>5</v>
      </c>
      <c r="BA38" s="143">
        <v>2.0263939752469327</v>
      </c>
      <c r="BB38" s="139">
        <v>-5.4713303978926717</v>
      </c>
      <c r="BC38" s="142"/>
      <c r="BD38" s="142"/>
      <c r="BE38" s="142"/>
    </row>
    <row r="39" spans="1:57" x14ac:dyDescent="0.25">
      <c r="A39" s="9" t="s">
        <v>50</v>
      </c>
      <c r="B39" s="1">
        <v>187914.6</v>
      </c>
      <c r="C39" s="94">
        <v>469144.27600000001</v>
      </c>
      <c r="D39" s="94">
        <v>0</v>
      </c>
      <c r="E39" s="94">
        <v>335901</v>
      </c>
      <c r="F39" s="94">
        <v>259649.6</v>
      </c>
      <c r="G39" s="95">
        <v>286267.8</v>
      </c>
      <c r="H39" s="25">
        <v>2.3E-2</v>
      </c>
      <c r="I39" s="3">
        <v>290852</v>
      </c>
      <c r="J39" s="4">
        <v>0</v>
      </c>
      <c r="K39" s="94">
        <v>290852</v>
      </c>
      <c r="L39" s="95">
        <v>0</v>
      </c>
      <c r="M39" s="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5">
        <v>0</v>
      </c>
      <c r="Y39" s="4">
        <v>45</v>
      </c>
      <c r="Z39" s="94">
        <v>38</v>
      </c>
      <c r="AA39" s="94">
        <v>0</v>
      </c>
      <c r="AB39" s="95">
        <v>0</v>
      </c>
      <c r="AC39" s="4">
        <v>110</v>
      </c>
      <c r="AD39" s="94">
        <v>1802</v>
      </c>
      <c r="AE39" s="94">
        <v>0</v>
      </c>
      <c r="AF39" s="95">
        <v>0</v>
      </c>
      <c r="AG39" s="3">
        <v>1911</v>
      </c>
      <c r="AH39" s="4">
        <v>14</v>
      </c>
      <c r="AI39" s="94">
        <v>22</v>
      </c>
      <c r="AJ39" s="94">
        <v>7</v>
      </c>
      <c r="AK39" s="94">
        <v>1</v>
      </c>
      <c r="AL39" s="94">
        <v>1</v>
      </c>
      <c r="AM39" s="94">
        <v>1</v>
      </c>
      <c r="AN39" s="94">
        <v>4</v>
      </c>
      <c r="AO39" s="95">
        <v>1</v>
      </c>
      <c r="AP39" s="69">
        <v>137520</v>
      </c>
      <c r="AQ39" s="4">
        <v>12</v>
      </c>
      <c r="AR39" s="131">
        <v>30</v>
      </c>
      <c r="AS39" s="131">
        <v>0</v>
      </c>
      <c r="AT39" s="131">
        <v>22</v>
      </c>
      <c r="AU39" s="131">
        <v>17</v>
      </c>
      <c r="AV39" s="132">
        <v>19</v>
      </c>
      <c r="AW39" s="83">
        <v>-0.5</v>
      </c>
      <c r="AX39" s="93">
        <v>-1</v>
      </c>
      <c r="AY39" s="93">
        <v>4.7</v>
      </c>
      <c r="AZ39" s="93">
        <v>1</v>
      </c>
      <c r="BA39" s="93">
        <v>-2.1</v>
      </c>
      <c r="BB39" s="79">
        <v>-2.2999999999999998</v>
      </c>
      <c r="BC39" s="68"/>
      <c r="BD39" s="68"/>
      <c r="BE39" s="68"/>
    </row>
    <row r="40" spans="1:57" x14ac:dyDescent="0.25">
      <c r="A40" s="9" t="s">
        <v>80</v>
      </c>
      <c r="B40" s="1">
        <v>256872.2</v>
      </c>
      <c r="C40" s="94">
        <v>656073.23300000001</v>
      </c>
      <c r="D40" s="94">
        <v>70906</v>
      </c>
      <c r="E40" s="94">
        <v>522063</v>
      </c>
      <c r="F40" s="94">
        <v>179935</v>
      </c>
      <c r="G40" s="95">
        <v>203728</v>
      </c>
      <c r="H40" s="25">
        <v>1.0999999999999999E-2</v>
      </c>
      <c r="I40" s="3">
        <v>406741</v>
      </c>
      <c r="J40" s="4">
        <v>0</v>
      </c>
      <c r="K40" s="94">
        <v>406741</v>
      </c>
      <c r="L40" s="95">
        <v>0</v>
      </c>
      <c r="M40" s="4">
        <v>2</v>
      </c>
      <c r="N40" s="94">
        <v>28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5">
        <v>0</v>
      </c>
      <c r="Y40" s="4">
        <v>88</v>
      </c>
      <c r="Z40" s="94">
        <v>41</v>
      </c>
      <c r="AA40" s="94">
        <v>0</v>
      </c>
      <c r="AB40" s="95">
        <v>0</v>
      </c>
      <c r="AC40" s="4">
        <v>363</v>
      </c>
      <c r="AD40" s="94">
        <v>962</v>
      </c>
      <c r="AE40" s="94">
        <v>0</v>
      </c>
      <c r="AF40" s="95">
        <v>0</v>
      </c>
      <c r="AG40" s="3">
        <v>1360</v>
      </c>
      <c r="AH40" s="4">
        <v>8</v>
      </c>
      <c r="AI40" s="94">
        <v>0</v>
      </c>
      <c r="AJ40" s="94">
        <v>2</v>
      </c>
      <c r="AK40" s="94">
        <v>9</v>
      </c>
      <c r="AL40" s="94">
        <v>0</v>
      </c>
      <c r="AM40" s="94">
        <v>0</v>
      </c>
      <c r="AN40" s="94">
        <v>0</v>
      </c>
      <c r="AO40" s="95">
        <v>1</v>
      </c>
      <c r="AP40" s="69">
        <v>152403</v>
      </c>
      <c r="AQ40" s="4">
        <v>14</v>
      </c>
      <c r="AR40" s="131">
        <v>35</v>
      </c>
      <c r="AS40" s="131">
        <v>4</v>
      </c>
      <c r="AT40" s="131">
        <v>28</v>
      </c>
      <c r="AU40" s="131">
        <v>10</v>
      </c>
      <c r="AV40" s="132">
        <v>11</v>
      </c>
      <c r="AW40" s="83">
        <v>-1.9</v>
      </c>
      <c r="AX40" s="93">
        <v>-5.3</v>
      </c>
      <c r="AY40" s="93">
        <v>0.9</v>
      </c>
      <c r="AZ40" s="93">
        <v>-4.8</v>
      </c>
      <c r="BA40" s="93">
        <v>5.3</v>
      </c>
      <c r="BB40" s="79">
        <v>5.5</v>
      </c>
      <c r="BC40" s="68"/>
      <c r="BD40" s="68"/>
      <c r="BE40" s="68"/>
    </row>
    <row r="41" spans="1:57" ht="15.75" customHeight="1" x14ac:dyDescent="0.25">
      <c r="A41" s="9" t="s">
        <v>51</v>
      </c>
      <c r="B41" s="1">
        <v>143314.29999999999</v>
      </c>
      <c r="C41" s="94">
        <v>347899.90500000003</v>
      </c>
      <c r="D41" s="94">
        <v>0</v>
      </c>
      <c r="E41" s="94">
        <v>267102</v>
      </c>
      <c r="F41" s="94">
        <v>122627.4</v>
      </c>
      <c r="G41" s="95">
        <v>142909.20000000001</v>
      </c>
      <c r="H41" s="25">
        <v>1.4E-2</v>
      </c>
      <c r="I41" s="3">
        <v>217485</v>
      </c>
      <c r="J41" s="4">
        <v>0</v>
      </c>
      <c r="K41" s="94">
        <v>215685</v>
      </c>
      <c r="L41" s="95">
        <v>0</v>
      </c>
      <c r="M41" s="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4">
        <v>0</v>
      </c>
      <c r="V41" s="94">
        <v>0</v>
      </c>
      <c r="W41" s="94">
        <v>0</v>
      </c>
      <c r="X41" s="95">
        <v>0</v>
      </c>
      <c r="Y41" s="4">
        <v>48</v>
      </c>
      <c r="Z41" s="94">
        <v>18</v>
      </c>
      <c r="AA41" s="94">
        <v>0</v>
      </c>
      <c r="AB41" s="95">
        <v>0</v>
      </c>
      <c r="AC41" s="4">
        <v>305</v>
      </c>
      <c r="AD41" s="94">
        <v>598</v>
      </c>
      <c r="AE41" s="94">
        <v>0</v>
      </c>
      <c r="AF41" s="95">
        <v>0</v>
      </c>
      <c r="AG41" s="3">
        <v>954</v>
      </c>
      <c r="AH41" s="4">
        <v>8</v>
      </c>
      <c r="AI41" s="94">
        <v>0</v>
      </c>
      <c r="AJ41" s="94">
        <v>4</v>
      </c>
      <c r="AK41" s="94">
        <v>1</v>
      </c>
      <c r="AL41" s="94">
        <v>1</v>
      </c>
      <c r="AM41" s="94">
        <v>1</v>
      </c>
      <c r="AN41" s="94">
        <v>1</v>
      </c>
      <c r="AO41" s="95">
        <v>0</v>
      </c>
      <c r="AP41" s="69">
        <v>106178</v>
      </c>
      <c r="AQ41" s="4">
        <v>14</v>
      </c>
      <c r="AR41" s="131">
        <v>34</v>
      </c>
      <c r="AS41" s="131">
        <v>0</v>
      </c>
      <c r="AT41" s="131">
        <v>26</v>
      </c>
      <c r="AU41" s="131">
        <v>12</v>
      </c>
      <c r="AV41" s="132">
        <v>14</v>
      </c>
      <c r="AW41" s="83">
        <v>-2.2999999999999998</v>
      </c>
      <c r="AX41" s="93">
        <v>-4.5</v>
      </c>
      <c r="AY41" s="93">
        <v>4.7</v>
      </c>
      <c r="AZ41" s="93">
        <v>-3.2</v>
      </c>
      <c r="BA41" s="93">
        <v>2.8</v>
      </c>
      <c r="BB41" s="79">
        <v>2.4</v>
      </c>
      <c r="BC41" s="68"/>
      <c r="BD41" s="68"/>
      <c r="BE41" s="68"/>
    </row>
    <row r="42" spans="1:57" ht="15.75" customHeight="1" thickBot="1" x14ac:dyDescent="0.3">
      <c r="A42" s="7" t="s">
        <v>81</v>
      </c>
      <c r="B42" s="12">
        <v>146391</v>
      </c>
      <c r="C42" s="8">
        <v>298946.96799999999</v>
      </c>
      <c r="D42" s="8">
        <v>70906</v>
      </c>
      <c r="E42" s="8">
        <v>230679</v>
      </c>
      <c r="F42" s="8">
        <v>169750</v>
      </c>
      <c r="G42" s="13">
        <v>185452.4</v>
      </c>
      <c r="H42" s="26">
        <v>2.1999999999999999E-2</v>
      </c>
      <c r="I42" s="5">
        <v>222498</v>
      </c>
      <c r="J42" s="14">
        <v>0</v>
      </c>
      <c r="K42" s="8">
        <v>185336</v>
      </c>
      <c r="L42" s="13">
        <v>0</v>
      </c>
      <c r="M42" s="14">
        <v>2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13">
        <v>0</v>
      </c>
      <c r="Y42" s="14">
        <v>18</v>
      </c>
      <c r="Z42" s="8">
        <v>39</v>
      </c>
      <c r="AA42" s="8">
        <v>0</v>
      </c>
      <c r="AB42" s="13">
        <v>0</v>
      </c>
      <c r="AC42" s="14">
        <v>250</v>
      </c>
      <c r="AD42" s="8">
        <v>1000</v>
      </c>
      <c r="AE42" s="8">
        <v>0</v>
      </c>
      <c r="AF42" s="13">
        <v>0</v>
      </c>
      <c r="AG42" s="5">
        <v>1238</v>
      </c>
      <c r="AH42" s="14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13">
        <v>0</v>
      </c>
      <c r="AP42" s="70">
        <v>0</v>
      </c>
      <c r="AQ42" s="14">
        <v>27</v>
      </c>
      <c r="AR42" s="8">
        <v>6</v>
      </c>
      <c r="AS42" s="8">
        <v>21</v>
      </c>
      <c r="AT42" s="8">
        <v>15</v>
      </c>
      <c r="AU42" s="8">
        <v>17</v>
      </c>
      <c r="AV42" s="13">
        <v>0.13690784867017089</v>
      </c>
      <c r="AW42" s="84">
        <v>-1.6</v>
      </c>
      <c r="AX42" s="85">
        <v>2.2999999999999998</v>
      </c>
      <c r="AY42" s="85">
        <v>-1.8</v>
      </c>
      <c r="AZ42" s="85">
        <v>1.9</v>
      </c>
      <c r="BA42" s="85">
        <v>-0.6</v>
      </c>
      <c r="BB42" s="80">
        <v>-0.5</v>
      </c>
      <c r="BC42" s="68"/>
      <c r="BD42" s="68"/>
      <c r="BE42" s="68"/>
    </row>
    <row r="43" spans="1:57" ht="15.75" customHeight="1" x14ac:dyDescent="0.25">
      <c r="A43" s="123"/>
      <c r="B43" s="68"/>
      <c r="C43" s="68"/>
      <c r="D43" s="68"/>
      <c r="E43" s="68"/>
      <c r="F43" s="68"/>
      <c r="G43" s="68"/>
      <c r="H43" s="124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125"/>
      <c r="AX43" s="125"/>
      <c r="AY43" s="125"/>
      <c r="AZ43" s="125"/>
      <c r="BA43" s="125"/>
      <c r="BB43" s="125"/>
      <c r="BC43" s="68"/>
      <c r="BD43" s="68"/>
      <c r="BE43" s="68"/>
    </row>
    <row r="44" spans="1:57" ht="15.75" customHeight="1" thickBot="1" x14ac:dyDescent="0.4">
      <c r="A44" s="126" t="s">
        <v>85</v>
      </c>
      <c r="B44" s="68"/>
      <c r="C44" s="68"/>
      <c r="D44" s="68"/>
      <c r="E44" s="68"/>
      <c r="F44" s="68"/>
      <c r="G44" s="68"/>
      <c r="H44" s="124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125"/>
      <c r="AX44" s="125"/>
      <c r="AY44" s="125"/>
      <c r="AZ44" s="125"/>
      <c r="BA44" s="125"/>
      <c r="BB44" s="125"/>
      <c r="BC44" s="68"/>
      <c r="BD44" s="68"/>
      <c r="BE44" s="68"/>
    </row>
    <row r="45" spans="1:57" ht="15.75" customHeight="1" x14ac:dyDescent="0.3">
      <c r="A45" s="2"/>
      <c r="B45" s="135" t="s">
        <v>1</v>
      </c>
      <c r="C45" s="135"/>
      <c r="D45" s="135"/>
      <c r="E45" s="135"/>
      <c r="F45" s="135"/>
      <c r="G45" s="136"/>
      <c r="H45" s="6"/>
      <c r="I45" s="11" t="s">
        <v>2</v>
      </c>
      <c r="J45" s="137" t="s">
        <v>3</v>
      </c>
      <c r="K45" s="135"/>
      <c r="L45" s="136"/>
      <c r="M45" s="137" t="s">
        <v>4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6"/>
      <c r="Y45" s="137" t="s">
        <v>5</v>
      </c>
      <c r="Z45" s="135"/>
      <c r="AA45" s="135"/>
      <c r="AB45" s="136"/>
      <c r="AC45" s="137" t="s">
        <v>6</v>
      </c>
      <c r="AD45" s="135"/>
      <c r="AE45" s="135"/>
      <c r="AF45" s="136"/>
      <c r="AG45" s="11" t="s">
        <v>7</v>
      </c>
      <c r="AH45" s="137" t="s">
        <v>8</v>
      </c>
      <c r="AI45" s="135"/>
      <c r="AJ45" s="135"/>
      <c r="AK45" s="135"/>
      <c r="AL45" s="135"/>
      <c r="AM45" s="135"/>
      <c r="AN45" s="135"/>
      <c r="AO45" s="136"/>
      <c r="AP45" s="66" t="s">
        <v>9</v>
      </c>
      <c r="AQ45" s="137" t="s">
        <v>78</v>
      </c>
      <c r="AR45" s="135"/>
      <c r="AS45" s="135"/>
      <c r="AT45" s="135"/>
      <c r="AU45" s="135"/>
      <c r="AV45" s="136"/>
      <c r="AW45" s="137"/>
      <c r="AX45" s="135"/>
      <c r="AY45" s="135"/>
      <c r="AZ45" s="135"/>
      <c r="BA45" s="135"/>
      <c r="BB45" s="136"/>
      <c r="BC45" s="68"/>
      <c r="BD45" s="68"/>
      <c r="BE45" s="68"/>
    </row>
    <row r="46" spans="1:57" ht="63.75" customHeight="1" x14ac:dyDescent="0.3">
      <c r="A46" s="24" t="s">
        <v>0</v>
      </c>
      <c r="B46" s="15" t="s">
        <v>10</v>
      </c>
      <c r="C46" s="16" t="s">
        <v>11</v>
      </c>
      <c r="D46" s="15" t="s">
        <v>12</v>
      </c>
      <c r="E46" s="16" t="s">
        <v>13</v>
      </c>
      <c r="F46" s="17" t="s">
        <v>6</v>
      </c>
      <c r="G46" s="18" t="s">
        <v>7</v>
      </c>
      <c r="H46" s="19" t="s">
        <v>14</v>
      </c>
      <c r="I46" s="19" t="s">
        <v>15</v>
      </c>
      <c r="J46" s="20" t="s">
        <v>16</v>
      </c>
      <c r="K46" s="17" t="s">
        <v>17</v>
      </c>
      <c r="L46" s="18" t="s">
        <v>18</v>
      </c>
      <c r="M46" s="21" t="s">
        <v>19</v>
      </c>
      <c r="N46" s="16" t="s">
        <v>20</v>
      </c>
      <c r="O46" s="15" t="s">
        <v>21</v>
      </c>
      <c r="P46" s="16" t="s">
        <v>22</v>
      </c>
      <c r="Q46" s="15" t="s">
        <v>23</v>
      </c>
      <c r="R46" s="16" t="s">
        <v>24</v>
      </c>
      <c r="S46" s="15" t="s">
        <v>25</v>
      </c>
      <c r="T46" s="16" t="s">
        <v>26</v>
      </c>
      <c r="U46" s="15" t="s">
        <v>27</v>
      </c>
      <c r="V46" s="16" t="s">
        <v>28</v>
      </c>
      <c r="W46" s="16" t="s">
        <v>29</v>
      </c>
      <c r="X46" s="22" t="s">
        <v>30</v>
      </c>
      <c r="Y46" s="20" t="s">
        <v>31</v>
      </c>
      <c r="Z46" s="17" t="s">
        <v>32</v>
      </c>
      <c r="AA46" s="17" t="s">
        <v>33</v>
      </c>
      <c r="AB46" s="18" t="s">
        <v>34</v>
      </c>
      <c r="AC46" s="20" t="s">
        <v>31</v>
      </c>
      <c r="AD46" s="17" t="s">
        <v>32</v>
      </c>
      <c r="AE46" s="17" t="s">
        <v>33</v>
      </c>
      <c r="AF46" s="18" t="s">
        <v>34</v>
      </c>
      <c r="AG46" s="23" t="s">
        <v>35</v>
      </c>
      <c r="AH46" s="21" t="s">
        <v>36</v>
      </c>
      <c r="AI46" s="16" t="s">
        <v>37</v>
      </c>
      <c r="AJ46" s="15" t="s">
        <v>38</v>
      </c>
      <c r="AK46" s="16" t="s">
        <v>39</v>
      </c>
      <c r="AL46" s="15" t="s">
        <v>40</v>
      </c>
      <c r="AM46" s="16" t="s">
        <v>41</v>
      </c>
      <c r="AN46" s="16" t="s">
        <v>42</v>
      </c>
      <c r="AO46" s="22" t="s">
        <v>43</v>
      </c>
      <c r="AP46" s="21" t="s">
        <v>44</v>
      </c>
      <c r="AQ46" s="21" t="s">
        <v>10</v>
      </c>
      <c r="AR46" s="71" t="s">
        <v>75</v>
      </c>
      <c r="AS46" s="15" t="s">
        <v>76</v>
      </c>
      <c r="AT46" s="71" t="s">
        <v>77</v>
      </c>
      <c r="AU46" s="71" t="s">
        <v>6</v>
      </c>
      <c r="AV46" s="22" t="s">
        <v>7</v>
      </c>
      <c r="AW46" s="21" t="s">
        <v>10</v>
      </c>
      <c r="AX46" s="71" t="s">
        <v>75</v>
      </c>
      <c r="AY46" s="15" t="s">
        <v>76</v>
      </c>
      <c r="AZ46" s="71" t="s">
        <v>77</v>
      </c>
      <c r="BA46" s="71" t="s">
        <v>6</v>
      </c>
      <c r="BB46" s="22" t="s">
        <v>7</v>
      </c>
      <c r="BC46" s="68"/>
      <c r="BD46" s="68"/>
      <c r="BE46" s="68"/>
    </row>
    <row r="47" spans="1:57" ht="15.75" customHeight="1" x14ac:dyDescent="0.25">
      <c r="A47" s="9" t="s">
        <v>45</v>
      </c>
      <c r="B47" s="1">
        <v>219493.2</v>
      </c>
      <c r="C47" s="94">
        <v>554218.73499999999</v>
      </c>
      <c r="D47" s="94">
        <v>235320</v>
      </c>
      <c r="E47" s="94">
        <v>352089</v>
      </c>
      <c r="F47" s="94">
        <v>0</v>
      </c>
      <c r="G47" s="95">
        <v>357422.8</v>
      </c>
      <c r="H47" s="25">
        <v>2.7E-2</v>
      </c>
      <c r="I47" s="3">
        <v>343595</v>
      </c>
      <c r="J47" s="4">
        <v>0</v>
      </c>
      <c r="K47" s="94">
        <v>343595</v>
      </c>
      <c r="L47" s="95">
        <v>0</v>
      </c>
      <c r="M47" s="4"/>
      <c r="N47" s="94"/>
      <c r="O47" s="94">
        <v>1</v>
      </c>
      <c r="P47" s="94">
        <v>92</v>
      </c>
      <c r="Q47" s="94"/>
      <c r="R47" s="94"/>
      <c r="S47" s="94">
        <v>1</v>
      </c>
      <c r="T47" s="94">
        <v>240</v>
      </c>
      <c r="U47" s="94"/>
      <c r="V47" s="94"/>
      <c r="W47" s="94"/>
      <c r="X47" s="95"/>
      <c r="Y47" s="4">
        <v>45</v>
      </c>
      <c r="Z47" s="94">
        <v>42</v>
      </c>
      <c r="AA47" s="94">
        <v>0</v>
      </c>
      <c r="AB47" s="95">
        <v>0</v>
      </c>
      <c r="AC47" s="4"/>
      <c r="AD47" s="94"/>
      <c r="AE47" s="94"/>
      <c r="AF47" s="95"/>
      <c r="AG47" s="3">
        <v>2386</v>
      </c>
      <c r="AH47" s="4">
        <v>6</v>
      </c>
      <c r="AI47" s="94"/>
      <c r="AJ47" s="94"/>
      <c r="AK47" s="94"/>
      <c r="AL47" s="94"/>
      <c r="AM47" s="94"/>
      <c r="AN47" s="94"/>
      <c r="AO47" s="95"/>
      <c r="AP47" s="69">
        <v>372478</v>
      </c>
      <c r="AQ47" s="4">
        <v>13</v>
      </c>
      <c r="AR47" s="131">
        <v>32</v>
      </c>
      <c r="AS47" s="131">
        <v>14</v>
      </c>
      <c r="AT47" s="131">
        <v>20</v>
      </c>
      <c r="AU47" s="131">
        <v>0</v>
      </c>
      <c r="AV47" s="132">
        <v>21</v>
      </c>
      <c r="AW47" s="83">
        <v>-1</v>
      </c>
      <c r="AX47" s="93">
        <v>-2.8</v>
      </c>
      <c r="AY47" s="93">
        <v>-9</v>
      </c>
      <c r="AZ47" s="93">
        <v>2.4</v>
      </c>
      <c r="BA47" s="93">
        <v>14.8</v>
      </c>
      <c r="BB47" s="79">
        <v>-4.5</v>
      </c>
      <c r="BC47" s="68"/>
      <c r="BD47" s="68"/>
      <c r="BE47" s="68"/>
    </row>
    <row r="48" spans="1:57" ht="15.75" customHeight="1" x14ac:dyDescent="0.25">
      <c r="A48" s="9" t="s">
        <v>46</v>
      </c>
      <c r="B48" s="1">
        <v>220473.1</v>
      </c>
      <c r="C48" s="94">
        <v>556873.73300000001</v>
      </c>
      <c r="D48" s="94">
        <v>106359</v>
      </c>
      <c r="E48" s="94">
        <v>267102</v>
      </c>
      <c r="F48" s="94">
        <v>284093.59999999998</v>
      </c>
      <c r="G48" s="95">
        <v>313381.59999999998</v>
      </c>
      <c r="H48" s="25">
        <v>3.2000000000000001E-2</v>
      </c>
      <c r="I48" s="3">
        <v>345241</v>
      </c>
      <c r="J48" s="4">
        <v>0</v>
      </c>
      <c r="K48" s="94">
        <v>345241</v>
      </c>
      <c r="L48" s="95">
        <v>0</v>
      </c>
      <c r="M48" s="4">
        <v>3</v>
      </c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5"/>
      <c r="Y48" s="4">
        <v>66</v>
      </c>
      <c r="Z48" s="94">
        <v>0</v>
      </c>
      <c r="AA48" s="94">
        <v>0</v>
      </c>
      <c r="AB48" s="95">
        <v>0</v>
      </c>
      <c r="AC48" s="4"/>
      <c r="AD48" s="94">
        <v>2092</v>
      </c>
      <c r="AE48" s="94"/>
      <c r="AF48" s="95"/>
      <c r="AG48" s="3">
        <v>2092</v>
      </c>
      <c r="AH48" s="4">
        <v>34</v>
      </c>
      <c r="AI48" s="94"/>
      <c r="AJ48" s="94"/>
      <c r="AK48" s="94"/>
      <c r="AL48" s="94"/>
      <c r="AM48" s="94"/>
      <c r="AN48" s="94"/>
      <c r="AO48" s="95"/>
      <c r="AP48" s="69">
        <v>144469</v>
      </c>
      <c r="AQ48" s="4">
        <v>13</v>
      </c>
      <c r="AR48" s="131">
        <v>32</v>
      </c>
      <c r="AS48" s="131">
        <v>6</v>
      </c>
      <c r="AT48" s="131">
        <v>15</v>
      </c>
      <c r="AU48" s="131">
        <v>16</v>
      </c>
      <c r="AV48" s="132">
        <v>18</v>
      </c>
      <c r="AW48" s="83">
        <v>-0.9</v>
      </c>
      <c r="AX48" s="93">
        <v>-2.4</v>
      </c>
      <c r="AY48" s="93">
        <v>-1.4</v>
      </c>
      <c r="AZ48" s="93">
        <v>7.6</v>
      </c>
      <c r="BA48" s="93">
        <v>-1.4</v>
      </c>
      <c r="BB48" s="79">
        <v>-1.6</v>
      </c>
      <c r="BC48" s="68"/>
      <c r="BD48" s="68"/>
      <c r="BE48" s="68"/>
    </row>
    <row r="49" spans="1:57" x14ac:dyDescent="0.25">
      <c r="A49" s="9" t="s">
        <v>47</v>
      </c>
      <c r="B49" s="1">
        <v>179432.7</v>
      </c>
      <c r="C49" s="94">
        <v>444044.38299999997</v>
      </c>
      <c r="D49" s="94">
        <v>0</v>
      </c>
      <c r="E49" s="94">
        <v>453264</v>
      </c>
      <c r="F49" s="94">
        <v>240909.2</v>
      </c>
      <c r="G49" s="95">
        <v>262150</v>
      </c>
      <c r="H49" s="25">
        <v>1.6E-2</v>
      </c>
      <c r="I49" s="3">
        <v>276791</v>
      </c>
      <c r="J49" s="4">
        <v>0</v>
      </c>
      <c r="K49" s="94">
        <v>275291</v>
      </c>
      <c r="L49" s="95">
        <v>0</v>
      </c>
      <c r="M49" s="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95">
        <v>0</v>
      </c>
      <c r="Y49" s="4">
        <v>63</v>
      </c>
      <c r="Z49" s="94">
        <v>49</v>
      </c>
      <c r="AA49" s="94">
        <v>0</v>
      </c>
      <c r="AB49" s="95">
        <v>0</v>
      </c>
      <c r="AC49" s="4">
        <v>379</v>
      </c>
      <c r="AD49" s="94">
        <v>1395</v>
      </c>
      <c r="AE49" s="94">
        <v>0</v>
      </c>
      <c r="AF49" s="95">
        <v>0</v>
      </c>
      <c r="AG49" s="3">
        <v>1750</v>
      </c>
      <c r="AH49" s="4">
        <v>6</v>
      </c>
      <c r="AI49" s="94">
        <v>35</v>
      </c>
      <c r="AJ49" s="94">
        <v>10</v>
      </c>
      <c r="AK49" s="94">
        <v>4</v>
      </c>
      <c r="AL49" s="94">
        <v>1</v>
      </c>
      <c r="AM49" s="94">
        <v>1</v>
      </c>
      <c r="AN49" s="94">
        <v>0</v>
      </c>
      <c r="AO49" s="95">
        <v>1</v>
      </c>
      <c r="AP49" s="69">
        <v>122465</v>
      </c>
      <c r="AQ49" s="4">
        <v>11</v>
      </c>
      <c r="AR49" s="131">
        <v>28</v>
      </c>
      <c r="AS49" s="131">
        <v>0</v>
      </c>
      <c r="AT49" s="131">
        <v>29</v>
      </c>
      <c r="AU49" s="131">
        <v>15</v>
      </c>
      <c r="AV49" s="132">
        <v>17</v>
      </c>
      <c r="AW49" s="83">
        <v>0.4</v>
      </c>
      <c r="AX49" s="93">
        <v>1.4</v>
      </c>
      <c r="AY49" s="93">
        <v>4.7</v>
      </c>
      <c r="AZ49" s="93">
        <v>-5.8</v>
      </c>
      <c r="BA49" s="93">
        <v>-0.4</v>
      </c>
      <c r="BB49" s="79">
        <v>-0.3</v>
      </c>
      <c r="BC49" s="68"/>
      <c r="BD49" s="68"/>
      <c r="BE49" s="68"/>
    </row>
    <row r="50" spans="1:57" x14ac:dyDescent="0.25">
      <c r="A50" s="9" t="s">
        <v>48</v>
      </c>
      <c r="B50" s="1">
        <v>152132.9</v>
      </c>
      <c r="C50" s="94">
        <v>366637.902</v>
      </c>
      <c r="D50" s="94">
        <v>0</v>
      </c>
      <c r="E50" s="94">
        <v>728460</v>
      </c>
      <c r="F50" s="94">
        <v>328771.8</v>
      </c>
      <c r="G50" s="95">
        <v>373601.2</v>
      </c>
      <c r="H50" s="25">
        <v>1.4E-2</v>
      </c>
      <c r="I50" s="3">
        <v>231874</v>
      </c>
      <c r="J50" s="4">
        <v>0</v>
      </c>
      <c r="K50" s="94">
        <v>0</v>
      </c>
      <c r="L50" s="95">
        <v>206673</v>
      </c>
      <c r="M50" s="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5">
        <v>0</v>
      </c>
      <c r="Y50" s="4">
        <v>153</v>
      </c>
      <c r="Z50" s="94">
        <v>27</v>
      </c>
      <c r="AA50" s="94">
        <v>0</v>
      </c>
      <c r="AB50" s="95">
        <v>0</v>
      </c>
      <c r="AC50" s="4">
        <v>1223</v>
      </c>
      <c r="AD50" s="94">
        <v>1198</v>
      </c>
      <c r="AE50" s="94">
        <v>0</v>
      </c>
      <c r="AF50" s="95">
        <v>0</v>
      </c>
      <c r="AG50" s="3">
        <v>2494</v>
      </c>
      <c r="AH50" s="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5">
        <v>0</v>
      </c>
      <c r="AP50" s="69">
        <v>239647</v>
      </c>
      <c r="AQ50" s="4">
        <v>8</v>
      </c>
      <c r="AR50" s="131">
        <v>19</v>
      </c>
      <c r="AS50" s="131">
        <v>0</v>
      </c>
      <c r="AT50" s="131">
        <v>37</v>
      </c>
      <c r="AU50" s="131">
        <v>17</v>
      </c>
      <c r="AV50" s="132">
        <v>19</v>
      </c>
      <c r="AW50" s="83">
        <v>3.9</v>
      </c>
      <c r="AX50" s="93">
        <v>10.7</v>
      </c>
      <c r="AY50" s="93">
        <v>4.7</v>
      </c>
      <c r="AZ50" s="93">
        <v>-14.5</v>
      </c>
      <c r="BA50" s="93">
        <v>-2.1</v>
      </c>
      <c r="BB50" s="79">
        <v>-2.8</v>
      </c>
      <c r="BC50" s="68"/>
      <c r="BD50" s="68"/>
      <c r="BE50" s="68"/>
    </row>
    <row r="51" spans="1:57" x14ac:dyDescent="0.25">
      <c r="A51" s="9" t="s">
        <v>49</v>
      </c>
      <c r="B51" s="1">
        <v>147628.79999999999</v>
      </c>
      <c r="C51" s="94">
        <v>361552.337</v>
      </c>
      <c r="D51" s="94">
        <v>35453</v>
      </c>
      <c r="E51" s="94">
        <v>288103</v>
      </c>
      <c r="F51" s="94">
        <v>129760.4</v>
      </c>
      <c r="G51" s="95">
        <v>136318</v>
      </c>
      <c r="H51" s="25">
        <v>2.9000000000000001E-2</v>
      </c>
      <c r="I51" s="3">
        <v>224517</v>
      </c>
      <c r="J51" s="4">
        <v>0</v>
      </c>
      <c r="K51" s="94">
        <v>224149</v>
      </c>
      <c r="L51" s="95">
        <v>0</v>
      </c>
      <c r="M51" s="4">
        <v>1</v>
      </c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5"/>
      <c r="Y51" s="4">
        <v>0</v>
      </c>
      <c r="Z51" s="94">
        <v>29</v>
      </c>
      <c r="AA51" s="94">
        <v>2</v>
      </c>
      <c r="AB51" s="95">
        <v>0</v>
      </c>
      <c r="AC51" s="4">
        <v>6</v>
      </c>
      <c r="AD51" s="94">
        <v>883</v>
      </c>
      <c r="AE51" s="94">
        <v>21</v>
      </c>
      <c r="AF51" s="95"/>
      <c r="AG51" s="3">
        <v>910</v>
      </c>
      <c r="AH51" s="4">
        <v>0</v>
      </c>
      <c r="AI51" s="94">
        <v>0</v>
      </c>
      <c r="AJ51" s="94">
        <v>4</v>
      </c>
      <c r="AK51" s="94">
        <v>1</v>
      </c>
      <c r="AL51" s="94">
        <v>1</v>
      </c>
      <c r="AM51" s="94">
        <v>1</v>
      </c>
      <c r="AN51" s="94">
        <v>0</v>
      </c>
      <c r="AO51" s="95">
        <v>0</v>
      </c>
      <c r="AP51" s="69">
        <v>76691</v>
      </c>
      <c r="AQ51" s="4">
        <v>13</v>
      </c>
      <c r="AR51" s="131">
        <v>33</v>
      </c>
      <c r="AS51" s="131">
        <v>3</v>
      </c>
      <c r="AT51" s="131">
        <v>26</v>
      </c>
      <c r="AU51" s="131">
        <v>12</v>
      </c>
      <c r="AV51" s="132">
        <v>12</v>
      </c>
      <c r="AW51" s="83">
        <v>-1.7</v>
      </c>
      <c r="AX51" s="93">
        <v>-3.4</v>
      </c>
      <c r="AY51" s="93">
        <v>1.5</v>
      </c>
      <c r="AZ51" s="93">
        <v>-3.4</v>
      </c>
      <c r="BA51" s="93">
        <v>3</v>
      </c>
      <c r="BB51" s="79">
        <v>3.9</v>
      </c>
      <c r="BC51" s="68"/>
      <c r="BD51" s="68"/>
      <c r="BE51" s="68"/>
    </row>
    <row r="52" spans="1:57" s="141" customFormat="1" x14ac:dyDescent="0.25">
      <c r="A52" s="9" t="s">
        <v>93</v>
      </c>
      <c r="B52" s="1">
        <v>158748.7525</v>
      </c>
      <c r="C52" s="131">
        <v>396554.43699999998</v>
      </c>
      <c r="D52" s="131">
        <v>0</v>
      </c>
      <c r="E52" s="131">
        <v>323760</v>
      </c>
      <c r="F52" s="131">
        <v>316006.59999999998</v>
      </c>
      <c r="G52" s="132">
        <v>348584.6</v>
      </c>
      <c r="H52" s="25">
        <v>2.9000000000000001E-2</v>
      </c>
      <c r="I52" s="3">
        <v>242709</v>
      </c>
      <c r="J52" s="4"/>
      <c r="K52" s="131">
        <v>245849</v>
      </c>
      <c r="L52" s="132"/>
      <c r="M52" s="4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2"/>
      <c r="Y52" s="4">
        <v>12</v>
      </c>
      <c r="Z52" s="131">
        <v>68</v>
      </c>
      <c r="AA52" s="131"/>
      <c r="AB52" s="132"/>
      <c r="AC52" s="4">
        <v>78</v>
      </c>
      <c r="AD52" s="131">
        <v>2249</v>
      </c>
      <c r="AE52" s="131"/>
      <c r="AF52" s="132"/>
      <c r="AG52" s="3">
        <v>2327</v>
      </c>
      <c r="AH52" s="4" t="s">
        <v>95</v>
      </c>
      <c r="AI52" s="131" t="s">
        <v>96</v>
      </c>
      <c r="AJ52" s="131" t="s">
        <v>97</v>
      </c>
      <c r="AK52" s="131" t="s">
        <v>96</v>
      </c>
      <c r="AL52" s="131"/>
      <c r="AM52" s="131" t="s">
        <v>98</v>
      </c>
      <c r="AN52" s="131" t="s">
        <v>98</v>
      </c>
      <c r="AO52" s="132" t="s">
        <v>96</v>
      </c>
      <c r="AP52" s="69">
        <v>128393</v>
      </c>
      <c r="AQ52" s="144">
        <v>10.283959686503334</v>
      </c>
      <c r="AR52" s="146">
        <v>25.689327060185814</v>
      </c>
      <c r="AS52" s="146">
        <v>0</v>
      </c>
      <c r="AT52" s="146">
        <v>20.973606024753067</v>
      </c>
      <c r="AU52" s="146">
        <v>20.471330397892672</v>
      </c>
      <c r="AV52" s="138">
        <v>22.581776830665113</v>
      </c>
      <c r="AW52" s="145"/>
      <c r="AX52" s="143">
        <v>1.7160403134966664</v>
      </c>
      <c r="AY52" s="143">
        <v>3.3106729398141859</v>
      </c>
      <c r="AZ52" s="143">
        <v>5</v>
      </c>
      <c r="BA52" s="143">
        <v>2.0263939752469327</v>
      </c>
      <c r="BB52" s="139">
        <v>-5.4713303978926717</v>
      </c>
      <c r="BC52" s="142"/>
      <c r="BD52" s="142"/>
      <c r="BE52" s="142"/>
    </row>
    <row r="53" spans="1:57" x14ac:dyDescent="0.25">
      <c r="A53" s="9" t="s">
        <v>50</v>
      </c>
      <c r="B53" s="1">
        <v>187914.6</v>
      </c>
      <c r="C53" s="94">
        <v>469144.27600000001</v>
      </c>
      <c r="D53" s="94">
        <v>0</v>
      </c>
      <c r="E53" s="94">
        <v>335901</v>
      </c>
      <c r="F53" s="94">
        <v>259649.6</v>
      </c>
      <c r="G53" s="95">
        <v>286267.8</v>
      </c>
      <c r="H53" s="25">
        <v>2.3E-2</v>
      </c>
      <c r="I53" s="3">
        <v>290852</v>
      </c>
      <c r="J53" s="4">
        <v>0</v>
      </c>
      <c r="K53" s="94">
        <v>290852</v>
      </c>
      <c r="L53" s="95">
        <v>0</v>
      </c>
      <c r="M53" s="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5">
        <v>0</v>
      </c>
      <c r="Y53" s="4">
        <v>45</v>
      </c>
      <c r="Z53" s="94">
        <v>38</v>
      </c>
      <c r="AA53" s="94">
        <v>0</v>
      </c>
      <c r="AB53" s="95">
        <v>0</v>
      </c>
      <c r="AC53" s="4">
        <v>110</v>
      </c>
      <c r="AD53" s="94">
        <v>1802</v>
      </c>
      <c r="AE53" s="94">
        <v>0</v>
      </c>
      <c r="AF53" s="95">
        <v>0</v>
      </c>
      <c r="AG53" s="3">
        <v>1911</v>
      </c>
      <c r="AH53" s="4">
        <v>14</v>
      </c>
      <c r="AI53" s="94">
        <v>22</v>
      </c>
      <c r="AJ53" s="94">
        <v>7</v>
      </c>
      <c r="AK53" s="94">
        <v>1</v>
      </c>
      <c r="AL53" s="94">
        <v>1</v>
      </c>
      <c r="AM53" s="94">
        <v>1</v>
      </c>
      <c r="AN53" s="94">
        <v>4</v>
      </c>
      <c r="AO53" s="95">
        <v>1</v>
      </c>
      <c r="AP53" s="69">
        <v>137520</v>
      </c>
      <c r="AQ53" s="4">
        <v>12</v>
      </c>
      <c r="AR53" s="131">
        <v>30</v>
      </c>
      <c r="AS53" s="131">
        <v>0</v>
      </c>
      <c r="AT53" s="131">
        <v>22</v>
      </c>
      <c r="AU53" s="131">
        <v>17</v>
      </c>
      <c r="AV53" s="132">
        <v>19</v>
      </c>
      <c r="AW53" s="83">
        <v>-0.5</v>
      </c>
      <c r="AX53" s="93">
        <v>-1</v>
      </c>
      <c r="AY53" s="93">
        <v>4.7</v>
      </c>
      <c r="AZ53" s="93">
        <v>1</v>
      </c>
      <c r="BA53" s="93">
        <v>-2.1</v>
      </c>
      <c r="BB53" s="79">
        <v>-2.2999999999999998</v>
      </c>
      <c r="BC53" s="68"/>
      <c r="BD53" s="68"/>
      <c r="BE53" s="68"/>
    </row>
    <row r="54" spans="1:57" x14ac:dyDescent="0.25">
      <c r="A54" s="9" t="s">
        <v>80</v>
      </c>
      <c r="B54" s="1">
        <v>256872.2</v>
      </c>
      <c r="C54" s="94">
        <v>656073.23300000001</v>
      </c>
      <c r="D54" s="94">
        <v>70906</v>
      </c>
      <c r="E54" s="94">
        <v>522063</v>
      </c>
      <c r="F54" s="94">
        <v>179935</v>
      </c>
      <c r="G54" s="95">
        <v>203728</v>
      </c>
      <c r="H54" s="25">
        <v>1.0999999999999999E-2</v>
      </c>
      <c r="I54" s="3">
        <v>406741</v>
      </c>
      <c r="J54" s="4">
        <v>0</v>
      </c>
      <c r="K54" s="94">
        <v>406741</v>
      </c>
      <c r="L54" s="95">
        <v>0</v>
      </c>
      <c r="M54" s="4">
        <v>2</v>
      </c>
      <c r="N54" s="94">
        <v>28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5">
        <v>0</v>
      </c>
      <c r="Y54" s="4">
        <v>88</v>
      </c>
      <c r="Z54" s="94">
        <v>41</v>
      </c>
      <c r="AA54" s="94">
        <v>0</v>
      </c>
      <c r="AB54" s="95">
        <v>0</v>
      </c>
      <c r="AC54" s="4">
        <v>363</v>
      </c>
      <c r="AD54" s="94">
        <v>962</v>
      </c>
      <c r="AE54" s="94">
        <v>0</v>
      </c>
      <c r="AF54" s="95">
        <v>0</v>
      </c>
      <c r="AG54" s="3">
        <v>1360</v>
      </c>
      <c r="AH54" s="4">
        <v>8</v>
      </c>
      <c r="AI54" s="94">
        <v>0</v>
      </c>
      <c r="AJ54" s="94">
        <v>2</v>
      </c>
      <c r="AK54" s="94">
        <v>9</v>
      </c>
      <c r="AL54" s="94">
        <v>0</v>
      </c>
      <c r="AM54" s="94">
        <v>0</v>
      </c>
      <c r="AN54" s="94">
        <v>0</v>
      </c>
      <c r="AO54" s="95">
        <v>1</v>
      </c>
      <c r="AP54" s="69">
        <v>152403</v>
      </c>
      <c r="AQ54" s="4">
        <v>14</v>
      </c>
      <c r="AR54" s="131">
        <v>35</v>
      </c>
      <c r="AS54" s="131">
        <v>4</v>
      </c>
      <c r="AT54" s="131">
        <v>28</v>
      </c>
      <c r="AU54" s="131">
        <v>10</v>
      </c>
      <c r="AV54" s="132">
        <v>11</v>
      </c>
      <c r="AW54" s="83">
        <v>-1.9</v>
      </c>
      <c r="AX54" s="93">
        <v>-5.3</v>
      </c>
      <c r="AY54" s="93">
        <v>0.9</v>
      </c>
      <c r="AZ54" s="93">
        <v>-4.8</v>
      </c>
      <c r="BA54" s="93">
        <v>5.3</v>
      </c>
      <c r="BB54" s="79">
        <v>5.5</v>
      </c>
      <c r="BC54" s="68"/>
      <c r="BD54" s="68"/>
      <c r="BE54" s="68"/>
    </row>
    <row r="55" spans="1:57" x14ac:dyDescent="0.25">
      <c r="A55" s="9" t="s">
        <v>51</v>
      </c>
      <c r="B55" s="1">
        <v>143314.29999999999</v>
      </c>
      <c r="C55" s="94">
        <v>347899.90500000003</v>
      </c>
      <c r="D55" s="94">
        <v>0</v>
      </c>
      <c r="E55" s="94">
        <v>267102</v>
      </c>
      <c r="F55" s="94">
        <v>122627.4</v>
      </c>
      <c r="G55" s="95">
        <v>142909.20000000001</v>
      </c>
      <c r="H55" s="25">
        <v>1.4E-2</v>
      </c>
      <c r="I55" s="3">
        <v>217485</v>
      </c>
      <c r="J55" s="4">
        <v>0</v>
      </c>
      <c r="K55" s="94">
        <v>215685</v>
      </c>
      <c r="L55" s="95">
        <v>0</v>
      </c>
      <c r="M55" s="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5">
        <v>0</v>
      </c>
      <c r="Y55" s="4">
        <v>48</v>
      </c>
      <c r="Z55" s="94">
        <v>18</v>
      </c>
      <c r="AA55" s="94">
        <v>0</v>
      </c>
      <c r="AB55" s="95">
        <v>0</v>
      </c>
      <c r="AC55" s="4">
        <v>305</v>
      </c>
      <c r="AD55" s="94">
        <v>598</v>
      </c>
      <c r="AE55" s="94">
        <v>0</v>
      </c>
      <c r="AF55" s="95">
        <v>0</v>
      </c>
      <c r="AG55" s="3">
        <v>954</v>
      </c>
      <c r="AH55" s="4">
        <v>8</v>
      </c>
      <c r="AI55" s="94">
        <v>0</v>
      </c>
      <c r="AJ55" s="94">
        <v>4</v>
      </c>
      <c r="AK55" s="94">
        <v>1</v>
      </c>
      <c r="AL55" s="94">
        <v>1</v>
      </c>
      <c r="AM55" s="94">
        <v>1</v>
      </c>
      <c r="AN55" s="94">
        <v>1</v>
      </c>
      <c r="AO55" s="95">
        <v>0</v>
      </c>
      <c r="AP55" s="69">
        <v>106178</v>
      </c>
      <c r="AQ55" s="4">
        <v>14</v>
      </c>
      <c r="AR55" s="131">
        <v>34</v>
      </c>
      <c r="AS55" s="131">
        <v>0</v>
      </c>
      <c r="AT55" s="131">
        <v>26</v>
      </c>
      <c r="AU55" s="131">
        <v>12</v>
      </c>
      <c r="AV55" s="132">
        <v>14</v>
      </c>
      <c r="AW55" s="83">
        <v>-2.2999999999999998</v>
      </c>
      <c r="AX55" s="93">
        <v>-4.5</v>
      </c>
      <c r="AY55" s="93">
        <v>4.7</v>
      </c>
      <c r="AZ55" s="93">
        <v>-3.2</v>
      </c>
      <c r="BA55" s="93">
        <v>2.8</v>
      </c>
      <c r="BB55" s="79">
        <v>2.4</v>
      </c>
      <c r="BC55" s="68"/>
      <c r="BD55" s="68"/>
      <c r="BE55" s="68"/>
    </row>
    <row r="56" spans="1:57" ht="15.75" thickBot="1" x14ac:dyDescent="0.3">
      <c r="A56" s="7" t="s">
        <v>81</v>
      </c>
      <c r="B56" s="12">
        <v>146391</v>
      </c>
      <c r="C56" s="8">
        <v>298946.96799999999</v>
      </c>
      <c r="D56" s="8">
        <v>70906</v>
      </c>
      <c r="E56" s="8">
        <v>230679</v>
      </c>
      <c r="F56" s="8">
        <v>169750</v>
      </c>
      <c r="G56" s="13">
        <v>185452.4</v>
      </c>
      <c r="H56" s="26">
        <v>2.1999999999999999E-2</v>
      </c>
      <c r="I56" s="5">
        <v>222498</v>
      </c>
      <c r="J56" s="14">
        <v>0</v>
      </c>
      <c r="K56" s="8">
        <v>185336</v>
      </c>
      <c r="L56" s="13">
        <v>0</v>
      </c>
      <c r="M56" s="14">
        <v>2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13">
        <v>0</v>
      </c>
      <c r="Y56" s="14">
        <v>18</v>
      </c>
      <c r="Z56" s="8">
        <v>39</v>
      </c>
      <c r="AA56" s="8">
        <v>0</v>
      </c>
      <c r="AB56" s="13">
        <v>0</v>
      </c>
      <c r="AC56" s="14">
        <v>250</v>
      </c>
      <c r="AD56" s="8">
        <v>1000</v>
      </c>
      <c r="AE56" s="8">
        <v>0</v>
      </c>
      <c r="AF56" s="13">
        <v>0</v>
      </c>
      <c r="AG56" s="5">
        <v>1238</v>
      </c>
      <c r="AH56" s="14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13">
        <v>0</v>
      </c>
      <c r="AP56" s="70">
        <v>0</v>
      </c>
      <c r="AQ56" s="14">
        <v>27</v>
      </c>
      <c r="AR56" s="8">
        <v>6</v>
      </c>
      <c r="AS56" s="8">
        <v>21</v>
      </c>
      <c r="AT56" s="8">
        <v>15</v>
      </c>
      <c r="AU56" s="8">
        <v>17</v>
      </c>
      <c r="AV56" s="13">
        <v>0.13690784867017089</v>
      </c>
      <c r="AW56" s="84">
        <v>-1.6</v>
      </c>
      <c r="AX56" s="85">
        <v>2.2999999999999998</v>
      </c>
      <c r="AY56" s="85">
        <v>-1.8</v>
      </c>
      <c r="AZ56" s="85">
        <v>1.9</v>
      </c>
      <c r="BA56" s="85">
        <v>-0.6</v>
      </c>
      <c r="BB56" s="80">
        <v>-0.5</v>
      </c>
      <c r="BC56" s="68"/>
      <c r="BD56" s="68"/>
      <c r="BE56" s="68"/>
    </row>
    <row r="57" spans="1:57" x14ac:dyDescent="0.25">
      <c r="A57" s="123"/>
      <c r="B57" s="68"/>
      <c r="C57" s="68"/>
      <c r="D57" s="68"/>
      <c r="E57" s="68"/>
      <c r="F57" s="68"/>
      <c r="G57" s="68"/>
      <c r="H57" s="124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125"/>
      <c r="AX57" s="125"/>
      <c r="AY57" s="125"/>
      <c r="AZ57" s="125"/>
      <c r="BA57" s="125"/>
      <c r="BB57" s="125"/>
      <c r="BC57" s="68"/>
      <c r="BD57" s="68"/>
      <c r="BE57" s="68"/>
    </row>
    <row r="58" spans="1:57" x14ac:dyDescent="0.25">
      <c r="A58" s="123"/>
      <c r="B58" s="68"/>
      <c r="C58" s="68"/>
      <c r="D58" s="68"/>
      <c r="E58" s="68"/>
      <c r="F58" s="68"/>
      <c r="G58" s="68"/>
      <c r="H58" s="124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125"/>
      <c r="AX58" s="125"/>
      <c r="AY58" s="125"/>
      <c r="AZ58" s="125"/>
      <c r="BA58" s="125"/>
      <c r="BB58" s="125"/>
      <c r="BC58" s="68"/>
      <c r="BD58" s="68"/>
      <c r="BE58" s="68"/>
    </row>
    <row r="59" spans="1:57" ht="15.75" customHeight="1" x14ac:dyDescent="0.25">
      <c r="A59" s="123"/>
      <c r="B59" s="68"/>
      <c r="C59" s="68"/>
      <c r="D59" s="68"/>
      <c r="E59" s="68"/>
      <c r="F59" s="68"/>
      <c r="G59" s="68"/>
      <c r="H59" s="124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125"/>
      <c r="AX59" s="125"/>
      <c r="AY59" s="125"/>
      <c r="AZ59" s="125"/>
      <c r="BA59" s="125"/>
      <c r="BB59" s="125"/>
      <c r="BC59" s="68"/>
      <c r="BD59" s="68"/>
      <c r="BE59" s="68"/>
    </row>
    <row r="60" spans="1:57" x14ac:dyDescent="0.25">
      <c r="A60" s="123"/>
      <c r="B60" s="68"/>
      <c r="C60" s="68"/>
      <c r="D60" s="68"/>
      <c r="E60" s="68"/>
      <c r="F60" s="68"/>
      <c r="G60" s="68"/>
      <c r="H60" s="124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125"/>
      <c r="AX60" s="125"/>
      <c r="AY60" s="125"/>
      <c r="AZ60" s="125"/>
      <c r="BA60" s="125"/>
      <c r="BB60" s="125"/>
      <c r="BC60" s="68"/>
      <c r="BD60" s="68"/>
      <c r="BE60" s="68"/>
    </row>
    <row r="61" spans="1:57" x14ac:dyDescent="0.25">
      <c r="A61" s="123"/>
      <c r="B61" s="68"/>
      <c r="C61" s="68"/>
      <c r="D61" s="68"/>
      <c r="E61" s="68"/>
      <c r="F61" s="68"/>
      <c r="G61" s="68"/>
      <c r="H61" s="124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125"/>
      <c r="AX61" s="125"/>
      <c r="AY61" s="125"/>
      <c r="AZ61" s="125"/>
      <c r="BA61" s="125"/>
      <c r="BB61" s="125"/>
      <c r="BC61" s="68"/>
      <c r="BD61" s="68"/>
      <c r="BE61" s="68"/>
    </row>
    <row r="62" spans="1:57" x14ac:dyDescent="0.25">
      <c r="A62" s="123"/>
      <c r="B62" s="68"/>
      <c r="C62" s="68"/>
      <c r="D62" s="68"/>
      <c r="E62" s="68"/>
      <c r="F62" s="68"/>
      <c r="G62" s="68"/>
      <c r="H62" s="124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125"/>
      <c r="AX62" s="125"/>
      <c r="AY62" s="125"/>
      <c r="AZ62" s="125"/>
      <c r="BA62" s="125"/>
      <c r="BB62" s="125"/>
      <c r="BC62" s="68"/>
      <c r="BD62" s="68"/>
      <c r="BE62" s="68"/>
    </row>
    <row r="63" spans="1:57" ht="15.75" customHeight="1" x14ac:dyDescent="0.25">
      <c r="A63" s="123"/>
      <c r="B63" s="68"/>
      <c r="C63" s="68"/>
      <c r="D63" s="68"/>
      <c r="E63" s="68"/>
      <c r="F63" s="68"/>
      <c r="G63" s="68"/>
      <c r="H63" s="124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125"/>
      <c r="AX63" s="125"/>
      <c r="AY63" s="125"/>
      <c r="AZ63" s="125"/>
      <c r="BA63" s="125"/>
      <c r="BB63" s="125"/>
      <c r="BC63" s="68"/>
      <c r="BD63" s="68"/>
      <c r="BE63" s="68"/>
    </row>
    <row r="64" spans="1:57" ht="15.75" customHeight="1" x14ac:dyDescent="0.25">
      <c r="A64" s="123"/>
      <c r="B64" s="68"/>
      <c r="C64" s="68"/>
      <c r="D64" s="68"/>
      <c r="E64" s="68"/>
      <c r="F64" s="68"/>
      <c r="G64" s="68"/>
      <c r="H64" s="124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125"/>
      <c r="AX64" s="125"/>
      <c r="AY64" s="125"/>
      <c r="AZ64" s="125"/>
      <c r="BA64" s="125"/>
      <c r="BB64" s="125"/>
      <c r="BC64" s="68"/>
      <c r="BD64" s="68"/>
      <c r="BE64" s="68"/>
    </row>
    <row r="65" spans="1:57" ht="15.75" customHeight="1" x14ac:dyDescent="0.25">
      <c r="A65" s="123"/>
      <c r="B65" s="68"/>
      <c r="C65" s="68"/>
      <c r="D65" s="68"/>
      <c r="E65" s="68"/>
      <c r="F65" s="68"/>
      <c r="G65" s="68"/>
      <c r="H65" s="124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125"/>
      <c r="AX65" s="125"/>
      <c r="AY65" s="125"/>
      <c r="AZ65" s="125"/>
      <c r="BA65" s="125"/>
      <c r="BB65" s="125"/>
      <c r="BC65" s="68"/>
      <c r="BD65" s="68"/>
      <c r="BE65" s="68"/>
    </row>
    <row r="66" spans="1:57" x14ac:dyDescent="0.25">
      <c r="A66" s="123"/>
      <c r="B66" s="68"/>
      <c r="C66" s="68"/>
      <c r="D66" s="68"/>
      <c r="E66" s="68"/>
      <c r="F66" s="68"/>
      <c r="G66" s="68"/>
      <c r="H66" s="124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125"/>
      <c r="AX66" s="125"/>
      <c r="AY66" s="125"/>
      <c r="AZ66" s="125"/>
      <c r="BA66" s="125"/>
      <c r="BB66" s="125"/>
      <c r="BC66" s="68"/>
      <c r="BD66" s="68"/>
      <c r="BE66" s="68"/>
    </row>
    <row r="67" spans="1:57" x14ac:dyDescent="0.25">
      <c r="A67" s="123"/>
      <c r="B67" s="68"/>
      <c r="C67" s="68"/>
      <c r="D67" s="68"/>
      <c r="E67" s="68"/>
      <c r="F67" s="68"/>
      <c r="G67" s="68"/>
      <c r="H67" s="124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125"/>
      <c r="AX67" s="125"/>
      <c r="AY67" s="125"/>
      <c r="AZ67" s="125"/>
      <c r="BA67" s="125"/>
      <c r="BB67" s="125"/>
      <c r="BC67" s="68"/>
      <c r="BD67" s="68"/>
      <c r="BE67" s="68"/>
    </row>
    <row r="68" spans="1:57" x14ac:dyDescent="0.25">
      <c r="A68" s="123"/>
      <c r="B68" s="68"/>
      <c r="C68" s="68"/>
      <c r="D68" s="68"/>
      <c r="E68" s="68"/>
      <c r="F68" s="68"/>
      <c r="G68" s="68"/>
      <c r="H68" s="124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125"/>
      <c r="AX68" s="125"/>
      <c r="AY68" s="125"/>
      <c r="AZ68" s="125"/>
      <c r="BA68" s="125"/>
      <c r="BB68" s="125"/>
      <c r="BC68" s="68"/>
      <c r="BD68" s="68"/>
      <c r="BE68" s="68"/>
    </row>
    <row r="69" spans="1:57" ht="15.75" customHeight="1" x14ac:dyDescent="0.25">
      <c r="A69" s="123"/>
      <c r="B69" s="68"/>
      <c r="C69" s="68"/>
      <c r="D69" s="68"/>
      <c r="E69" s="68"/>
      <c r="F69" s="68"/>
      <c r="G69" s="68"/>
      <c r="H69" s="124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125"/>
      <c r="AX69" s="125"/>
      <c r="AY69" s="125"/>
      <c r="AZ69" s="125"/>
      <c r="BA69" s="125"/>
      <c r="BB69" s="125"/>
      <c r="BC69" s="68"/>
      <c r="BD69" s="68"/>
      <c r="BE69" s="68"/>
    </row>
    <row r="70" spans="1:57" ht="15.75" customHeight="1" x14ac:dyDescent="0.25">
      <c r="A70" s="123"/>
      <c r="B70" s="68"/>
      <c r="C70" s="68"/>
      <c r="D70" s="68"/>
      <c r="E70" s="68"/>
      <c r="F70" s="68"/>
      <c r="G70" s="68"/>
      <c r="H70" s="124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125"/>
      <c r="AX70" s="125"/>
      <c r="AY70" s="125"/>
      <c r="AZ70" s="125"/>
      <c r="BA70" s="125"/>
      <c r="BB70" s="125"/>
      <c r="BC70" s="68"/>
      <c r="BD70" s="68"/>
      <c r="BE70" s="68"/>
    </row>
    <row r="71" spans="1:57" x14ac:dyDescent="0.25">
      <c r="A71" s="123"/>
      <c r="B71" s="68"/>
      <c r="C71" s="68"/>
      <c r="D71" s="68"/>
      <c r="E71" s="68"/>
      <c r="F71" s="68"/>
      <c r="G71" s="68"/>
      <c r="H71" s="124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125"/>
      <c r="AX71" s="125"/>
      <c r="AY71" s="125"/>
      <c r="AZ71" s="125"/>
      <c r="BA71" s="125"/>
      <c r="BB71" s="125"/>
      <c r="BC71" s="68"/>
      <c r="BD71" s="68"/>
      <c r="BE71" s="68"/>
    </row>
    <row r="72" spans="1:57" x14ac:dyDescent="0.25">
      <c r="A72" s="123"/>
      <c r="B72" s="68"/>
      <c r="C72" s="68"/>
      <c r="D72" s="68"/>
      <c r="E72" s="68"/>
      <c r="F72" s="68"/>
      <c r="G72" s="68"/>
      <c r="H72" s="124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125"/>
      <c r="AX72" s="125"/>
      <c r="AY72" s="125"/>
      <c r="AZ72" s="125"/>
      <c r="BA72" s="125"/>
      <c r="BB72" s="125"/>
      <c r="BC72" s="68"/>
      <c r="BD72" s="68"/>
      <c r="BE72" s="68"/>
    </row>
    <row r="73" spans="1:57" x14ac:dyDescent="0.25">
      <c r="A73" s="123"/>
      <c r="B73" s="68"/>
      <c r="C73" s="68"/>
      <c r="D73" s="68"/>
      <c r="E73" s="68"/>
      <c r="F73" s="68"/>
      <c r="G73" s="68"/>
      <c r="H73" s="124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125"/>
      <c r="AX73" s="125"/>
      <c r="AY73" s="125"/>
      <c r="AZ73" s="125"/>
      <c r="BA73" s="125"/>
      <c r="BB73" s="125"/>
      <c r="BC73" s="68"/>
      <c r="BD73" s="68"/>
      <c r="BE73" s="68"/>
    </row>
    <row r="74" spans="1:57" x14ac:dyDescent="0.25">
      <c r="A74" s="123"/>
      <c r="B74" s="68"/>
      <c r="C74" s="68"/>
      <c r="D74" s="68"/>
      <c r="E74" s="68"/>
      <c r="F74" s="68"/>
      <c r="G74" s="68"/>
      <c r="H74" s="124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125"/>
      <c r="AX74" s="125"/>
      <c r="AY74" s="125"/>
      <c r="AZ74" s="125"/>
      <c r="BA74" s="125"/>
      <c r="BB74" s="125"/>
      <c r="BC74" s="68"/>
      <c r="BD74" s="68"/>
      <c r="BE74" s="68"/>
    </row>
    <row r="75" spans="1:57" x14ac:dyDescent="0.25">
      <c r="A75" s="123"/>
      <c r="B75" s="68"/>
      <c r="C75" s="68"/>
      <c r="D75" s="68"/>
      <c r="E75" s="68"/>
      <c r="F75" s="68"/>
      <c r="G75" s="68"/>
      <c r="H75" s="124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125"/>
      <c r="AX75" s="125"/>
      <c r="AY75" s="125"/>
      <c r="AZ75" s="125"/>
      <c r="BA75" s="125"/>
      <c r="BB75" s="125"/>
      <c r="BC75" s="68"/>
      <c r="BD75" s="68"/>
      <c r="BE75" s="68"/>
    </row>
    <row r="76" spans="1:57" x14ac:dyDescent="0.25">
      <c r="A76" s="123"/>
      <c r="B76" s="68"/>
      <c r="C76" s="68"/>
      <c r="D76" s="68"/>
      <c r="E76" s="68"/>
      <c r="F76" s="68"/>
      <c r="G76" s="68"/>
      <c r="H76" s="124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125"/>
      <c r="AX76" s="125"/>
      <c r="AY76" s="125"/>
      <c r="AZ76" s="125"/>
      <c r="BA76" s="125"/>
      <c r="BB76" s="125"/>
      <c r="BC76" s="68"/>
      <c r="BD76" s="68"/>
      <c r="BE76" s="68"/>
    </row>
    <row r="77" spans="1:57" x14ac:dyDescent="0.25">
      <c r="A77" s="123"/>
      <c r="B77" s="68"/>
      <c r="C77" s="68"/>
      <c r="D77" s="68"/>
      <c r="E77" s="68"/>
      <c r="F77" s="68"/>
      <c r="G77" s="68"/>
      <c r="H77" s="124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125"/>
      <c r="AX77" s="125"/>
      <c r="AY77" s="125"/>
      <c r="AZ77" s="125"/>
      <c r="BA77" s="125"/>
      <c r="BB77" s="125"/>
      <c r="BC77" s="68"/>
      <c r="BD77" s="68"/>
      <c r="BE77" s="68"/>
    </row>
    <row r="78" spans="1:57" x14ac:dyDescent="0.25">
      <c r="A78" s="123"/>
      <c r="B78" s="68"/>
      <c r="C78" s="68"/>
      <c r="D78" s="68"/>
      <c r="E78" s="68"/>
      <c r="F78" s="68"/>
      <c r="G78" s="68"/>
      <c r="H78" s="124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125"/>
      <c r="AX78" s="125"/>
      <c r="AY78" s="125"/>
      <c r="AZ78" s="125"/>
      <c r="BA78" s="125"/>
      <c r="BB78" s="125"/>
      <c r="BC78" s="68"/>
      <c r="BD78" s="68"/>
      <c r="BE78" s="68"/>
    </row>
    <row r="79" spans="1:57" x14ac:dyDescent="0.25">
      <c r="A79" s="123"/>
      <c r="B79" s="68"/>
      <c r="C79" s="68"/>
      <c r="D79" s="68"/>
      <c r="E79" s="68"/>
      <c r="F79" s="68"/>
      <c r="G79" s="68"/>
      <c r="H79" s="124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125"/>
      <c r="AX79" s="125"/>
      <c r="AY79" s="125"/>
      <c r="AZ79" s="125"/>
      <c r="BA79" s="125"/>
      <c r="BB79" s="125"/>
      <c r="BC79" s="68"/>
      <c r="BD79" s="68"/>
      <c r="BE79" s="68"/>
    </row>
    <row r="80" spans="1:57" x14ac:dyDescent="0.25">
      <c r="A80" s="123"/>
      <c r="B80" s="68"/>
      <c r="C80" s="68"/>
      <c r="D80" s="68"/>
      <c r="E80" s="68"/>
      <c r="F80" s="68"/>
      <c r="G80" s="68"/>
      <c r="H80" s="124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125"/>
      <c r="AX80" s="125"/>
      <c r="AY80" s="125"/>
      <c r="AZ80" s="125"/>
      <c r="BA80" s="125"/>
      <c r="BB80" s="125"/>
      <c r="BC80" s="68"/>
      <c r="BD80" s="68"/>
      <c r="BE80" s="68"/>
    </row>
    <row r="81" spans="1:57" x14ac:dyDescent="0.25">
      <c r="A81" s="123"/>
      <c r="B81" s="68"/>
      <c r="C81" s="68"/>
      <c r="D81" s="68"/>
      <c r="E81" s="68"/>
      <c r="F81" s="68"/>
      <c r="G81" s="68"/>
      <c r="H81" s="124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125"/>
      <c r="AX81" s="125"/>
      <c r="AY81" s="125"/>
      <c r="AZ81" s="125"/>
      <c r="BA81" s="125"/>
      <c r="BB81" s="125"/>
      <c r="BC81" s="68"/>
      <c r="BD81" s="68"/>
      <c r="BE81" s="68"/>
    </row>
    <row r="82" spans="1:57" x14ac:dyDescent="0.25">
      <c r="A82" s="123"/>
      <c r="B82" s="68"/>
      <c r="C82" s="68"/>
      <c r="D82" s="68"/>
      <c r="E82" s="68"/>
      <c r="F82" s="68"/>
      <c r="G82" s="68"/>
      <c r="H82" s="124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125"/>
      <c r="AX82" s="125"/>
      <c r="AY82" s="125"/>
      <c r="AZ82" s="125"/>
      <c r="BA82" s="125"/>
      <c r="BB82" s="125"/>
      <c r="BC82" s="68"/>
      <c r="BD82" s="68"/>
      <c r="BE82" s="68"/>
    </row>
    <row r="83" spans="1:57" x14ac:dyDescent="0.25">
      <c r="A83" s="123"/>
      <c r="B83" s="68"/>
      <c r="C83" s="68"/>
      <c r="D83" s="68"/>
      <c r="E83" s="68"/>
      <c r="F83" s="68"/>
      <c r="G83" s="68"/>
      <c r="H83" s="124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125"/>
      <c r="AX83" s="125"/>
      <c r="AY83" s="125"/>
      <c r="AZ83" s="125"/>
      <c r="BA83" s="125"/>
      <c r="BB83" s="125"/>
      <c r="BC83" s="68"/>
      <c r="BD83" s="68"/>
      <c r="BE83" s="68"/>
    </row>
    <row r="84" spans="1:57" x14ac:dyDescent="0.25">
      <c r="A84" s="123"/>
      <c r="B84" s="68"/>
      <c r="C84" s="68"/>
      <c r="D84" s="68"/>
      <c r="E84" s="68"/>
      <c r="F84" s="68"/>
      <c r="G84" s="68"/>
      <c r="H84" s="124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125"/>
      <c r="AX84" s="125"/>
      <c r="AY84" s="125"/>
      <c r="AZ84" s="125"/>
      <c r="BA84" s="125"/>
      <c r="BB84" s="125"/>
      <c r="BC84" s="68"/>
      <c r="BD84" s="68"/>
      <c r="BE84" s="68"/>
    </row>
    <row r="85" spans="1:57" x14ac:dyDescent="0.25">
      <c r="A85" s="123"/>
      <c r="B85" s="68"/>
      <c r="C85" s="68"/>
      <c r="D85" s="68"/>
      <c r="E85" s="68"/>
      <c r="F85" s="68"/>
      <c r="G85" s="68"/>
      <c r="H85" s="124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125"/>
      <c r="AX85" s="125"/>
      <c r="AY85" s="125"/>
      <c r="AZ85" s="125"/>
      <c r="BA85" s="125"/>
      <c r="BB85" s="125"/>
      <c r="BC85" s="68"/>
      <c r="BD85" s="68"/>
      <c r="BE85" s="68"/>
    </row>
    <row r="86" spans="1:57" x14ac:dyDescent="0.25">
      <c r="A86" s="123"/>
      <c r="B86" s="68"/>
      <c r="C86" s="68"/>
      <c r="D86" s="68"/>
      <c r="E86" s="68"/>
      <c r="F86" s="68"/>
      <c r="G86" s="68"/>
      <c r="H86" s="124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125"/>
      <c r="AX86" s="125"/>
      <c r="AY86" s="125"/>
      <c r="AZ86" s="125"/>
      <c r="BA86" s="125"/>
      <c r="BB86" s="125"/>
      <c r="BC86" s="68"/>
      <c r="BD86" s="68"/>
      <c r="BE86" s="68"/>
    </row>
    <row r="87" spans="1:57" x14ac:dyDescent="0.25">
      <c r="A87" s="123"/>
      <c r="B87" s="68"/>
      <c r="C87" s="68"/>
      <c r="D87" s="68"/>
      <c r="E87" s="68"/>
      <c r="F87" s="68"/>
      <c r="G87" s="68"/>
      <c r="H87" s="124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125"/>
      <c r="AX87" s="125"/>
      <c r="AY87" s="125"/>
      <c r="AZ87" s="125"/>
      <c r="BA87" s="125"/>
      <c r="BB87" s="125"/>
      <c r="BC87" s="68"/>
      <c r="BD87" s="68"/>
      <c r="BE87" s="68"/>
    </row>
    <row r="88" spans="1:57" x14ac:dyDescent="0.25">
      <c r="A88" s="123"/>
      <c r="B88" s="68"/>
      <c r="C88" s="68"/>
      <c r="D88" s="68"/>
      <c r="E88" s="68"/>
      <c r="F88" s="68"/>
      <c r="G88" s="68"/>
      <c r="H88" s="124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125"/>
      <c r="AX88" s="125"/>
      <c r="AY88" s="125"/>
      <c r="AZ88" s="125"/>
      <c r="BA88" s="125"/>
      <c r="BB88" s="125"/>
      <c r="BC88" s="68"/>
      <c r="BD88" s="68"/>
      <c r="BE88" s="68"/>
    </row>
    <row r="89" spans="1:57" x14ac:dyDescent="0.25">
      <c r="A89" s="123"/>
      <c r="B89" s="68"/>
      <c r="C89" s="68"/>
      <c r="D89" s="68"/>
      <c r="E89" s="68"/>
      <c r="F89" s="68"/>
      <c r="G89" s="68"/>
      <c r="H89" s="124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125"/>
      <c r="AX89" s="125"/>
      <c r="AY89" s="125"/>
      <c r="AZ89" s="125"/>
      <c r="BA89" s="125"/>
      <c r="BB89" s="125"/>
      <c r="BC89" s="68"/>
      <c r="BD89" s="68"/>
      <c r="BE89" s="68"/>
    </row>
    <row r="90" spans="1:57" x14ac:dyDescent="0.25">
      <c r="A90" s="123"/>
      <c r="B90" s="68"/>
      <c r="C90" s="68"/>
      <c r="D90" s="68"/>
      <c r="E90" s="68"/>
      <c r="F90" s="68"/>
      <c r="G90" s="68"/>
      <c r="H90" s="124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125"/>
      <c r="AX90" s="125"/>
      <c r="AY90" s="125"/>
      <c r="AZ90" s="125"/>
      <c r="BA90" s="125"/>
      <c r="BB90" s="125"/>
      <c r="BC90" s="68"/>
      <c r="BD90" s="68"/>
      <c r="BE90" s="68"/>
    </row>
    <row r="91" spans="1:57" x14ac:dyDescent="0.25">
      <c r="A91" s="123"/>
      <c r="B91" s="68"/>
      <c r="C91" s="68"/>
      <c r="D91" s="68"/>
      <c r="E91" s="68"/>
      <c r="F91" s="68"/>
      <c r="G91" s="68"/>
      <c r="H91" s="124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125"/>
      <c r="AX91" s="125"/>
      <c r="AY91" s="125"/>
      <c r="AZ91" s="125"/>
      <c r="BA91" s="125"/>
      <c r="BB91" s="125"/>
      <c r="BC91" s="68"/>
      <c r="BD91" s="68"/>
      <c r="BE91" s="68"/>
    </row>
    <row r="92" spans="1:57" x14ac:dyDescent="0.25">
      <c r="A92" s="123"/>
      <c r="B92" s="68"/>
      <c r="C92" s="68"/>
      <c r="D92" s="68"/>
      <c r="E92" s="68"/>
      <c r="F92" s="68"/>
      <c r="G92" s="68"/>
      <c r="H92" s="124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125"/>
      <c r="AX92" s="125"/>
      <c r="AY92" s="125"/>
      <c r="AZ92" s="125"/>
      <c r="BA92" s="125"/>
      <c r="BB92" s="125"/>
      <c r="BC92" s="68"/>
      <c r="BD92" s="68"/>
      <c r="BE92" s="68"/>
    </row>
    <row r="93" spans="1:57" x14ac:dyDescent="0.25">
      <c r="A93" s="123"/>
      <c r="B93" s="68"/>
      <c r="C93" s="68"/>
      <c r="D93" s="68"/>
      <c r="E93" s="68"/>
      <c r="F93" s="68"/>
      <c r="G93" s="68"/>
      <c r="H93" s="124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125"/>
      <c r="AX93" s="125"/>
      <c r="AY93" s="125"/>
      <c r="AZ93" s="125"/>
      <c r="BA93" s="125"/>
      <c r="BB93" s="125"/>
      <c r="BC93" s="68"/>
      <c r="BD93" s="68"/>
      <c r="BE93" s="68"/>
    </row>
    <row r="94" spans="1:57" x14ac:dyDescent="0.25">
      <c r="A94" s="123"/>
      <c r="B94" s="68"/>
      <c r="C94" s="68"/>
      <c r="D94" s="68"/>
      <c r="E94" s="68"/>
      <c r="F94" s="68"/>
      <c r="G94" s="68"/>
      <c r="H94" s="124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125"/>
      <c r="AX94" s="125"/>
      <c r="AY94" s="125"/>
      <c r="AZ94" s="125"/>
      <c r="BA94" s="125"/>
      <c r="BB94" s="125"/>
      <c r="BC94" s="68"/>
      <c r="BD94" s="68"/>
      <c r="BE94" s="68"/>
    </row>
    <row r="95" spans="1:57" x14ac:dyDescent="0.25">
      <c r="A95" s="123"/>
      <c r="B95" s="68"/>
      <c r="C95" s="68"/>
      <c r="D95" s="68"/>
      <c r="E95" s="68"/>
      <c r="F95" s="68"/>
      <c r="G95" s="68"/>
      <c r="H95" s="124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125"/>
      <c r="AX95" s="125"/>
      <c r="AY95" s="125"/>
      <c r="AZ95" s="125"/>
      <c r="BA95" s="125"/>
      <c r="BB95" s="125"/>
      <c r="BC95" s="68"/>
      <c r="BD95" s="68"/>
      <c r="BE95" s="68"/>
    </row>
    <row r="96" spans="1:57" x14ac:dyDescent="0.25">
      <c r="A96" s="123"/>
      <c r="B96" s="68"/>
      <c r="C96" s="68"/>
      <c r="D96" s="68"/>
      <c r="E96" s="68"/>
      <c r="F96" s="68"/>
      <c r="G96" s="68"/>
      <c r="H96" s="124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125"/>
      <c r="AX96" s="125"/>
      <c r="AY96" s="125"/>
      <c r="AZ96" s="125"/>
      <c r="BA96" s="125"/>
      <c r="BB96" s="125"/>
      <c r="BC96" s="68"/>
      <c r="BD96" s="68"/>
      <c r="BE96" s="68"/>
    </row>
    <row r="97" spans="1:57" x14ac:dyDescent="0.25">
      <c r="A97" s="123"/>
      <c r="B97" s="68"/>
      <c r="C97" s="68"/>
      <c r="D97" s="68"/>
      <c r="E97" s="68"/>
      <c r="F97" s="68"/>
      <c r="G97" s="68"/>
      <c r="H97" s="124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125"/>
      <c r="AX97" s="125"/>
      <c r="AY97" s="125"/>
      <c r="AZ97" s="125"/>
      <c r="BA97" s="125"/>
      <c r="BB97" s="125"/>
      <c r="BC97" s="68"/>
      <c r="BD97" s="68"/>
      <c r="BE97" s="68"/>
    </row>
    <row r="98" spans="1:57" x14ac:dyDescent="0.25">
      <c r="A98" s="123"/>
      <c r="B98" s="68"/>
      <c r="C98" s="68"/>
      <c r="D98" s="68"/>
      <c r="E98" s="68"/>
      <c r="F98" s="68"/>
      <c r="G98" s="68"/>
      <c r="H98" s="124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125"/>
      <c r="AX98" s="125"/>
      <c r="AY98" s="125"/>
      <c r="AZ98" s="125"/>
      <c r="BA98" s="125"/>
      <c r="BB98" s="125"/>
      <c r="BC98" s="68"/>
      <c r="BD98" s="68"/>
      <c r="BE98" s="68"/>
    </row>
    <row r="99" spans="1:57" x14ac:dyDescent="0.25">
      <c r="A99" s="123"/>
      <c r="B99" s="68"/>
      <c r="C99" s="68"/>
      <c r="D99" s="68"/>
      <c r="E99" s="68"/>
      <c r="F99" s="68"/>
      <c r="G99" s="68"/>
      <c r="H99" s="124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125"/>
      <c r="AX99" s="125"/>
      <c r="AY99" s="125"/>
      <c r="AZ99" s="125"/>
      <c r="BA99" s="125"/>
      <c r="BB99" s="125"/>
      <c r="BC99" s="68"/>
      <c r="BD99" s="68"/>
      <c r="BE99" s="68"/>
    </row>
    <row r="100" spans="1:57" x14ac:dyDescent="0.25">
      <c r="A100" s="123"/>
      <c r="B100" s="68"/>
      <c r="C100" s="68"/>
      <c r="D100" s="68"/>
      <c r="E100" s="68"/>
      <c r="F100" s="68"/>
      <c r="G100" s="68"/>
      <c r="H100" s="124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125"/>
      <c r="AX100" s="125"/>
      <c r="AY100" s="125"/>
      <c r="AZ100" s="125"/>
      <c r="BA100" s="125"/>
      <c r="BB100" s="125"/>
      <c r="BC100" s="68"/>
      <c r="BD100" s="68"/>
      <c r="BE100" s="68"/>
    </row>
    <row r="101" spans="1:57" x14ac:dyDescent="0.25">
      <c r="A101" s="123"/>
      <c r="B101" s="68"/>
      <c r="C101" s="68"/>
      <c r="D101" s="68"/>
      <c r="E101" s="68"/>
      <c r="F101" s="68"/>
      <c r="G101" s="68"/>
      <c r="H101" s="124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125"/>
      <c r="AX101" s="125"/>
      <c r="AY101" s="125"/>
      <c r="AZ101" s="125"/>
      <c r="BA101" s="125"/>
      <c r="BB101" s="125"/>
      <c r="BC101" s="68"/>
      <c r="BD101" s="68"/>
      <c r="BE101" s="68"/>
    </row>
    <row r="102" spans="1:57" x14ac:dyDescent="0.25">
      <c r="A102" s="123"/>
      <c r="B102" s="68"/>
      <c r="C102" s="68"/>
      <c r="D102" s="68"/>
      <c r="E102" s="68"/>
      <c r="F102" s="68"/>
      <c r="G102" s="68"/>
      <c r="H102" s="124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125"/>
      <c r="AX102" s="125"/>
      <c r="AY102" s="125"/>
      <c r="AZ102" s="125"/>
      <c r="BA102" s="125"/>
      <c r="BB102" s="125"/>
      <c r="BC102" s="68"/>
      <c r="BD102" s="68"/>
      <c r="BE102" s="68"/>
    </row>
    <row r="103" spans="1:57" x14ac:dyDescent="0.25">
      <c r="A103" s="123"/>
      <c r="B103" s="68"/>
      <c r="C103" s="68"/>
      <c r="D103" s="68"/>
      <c r="E103" s="68"/>
      <c r="F103" s="68"/>
      <c r="G103" s="68"/>
      <c r="H103" s="124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125"/>
      <c r="AX103" s="125"/>
      <c r="AY103" s="125"/>
      <c r="AZ103" s="125"/>
      <c r="BA103" s="125"/>
      <c r="BB103" s="125"/>
      <c r="BC103" s="68"/>
      <c r="BD103" s="68"/>
      <c r="BE103" s="68"/>
    </row>
    <row r="104" spans="1:57" x14ac:dyDescent="0.25">
      <c r="A104" s="123"/>
      <c r="B104" s="68"/>
      <c r="C104" s="68"/>
      <c r="D104" s="68"/>
      <c r="E104" s="68"/>
      <c r="F104" s="68"/>
      <c r="G104" s="68"/>
      <c r="H104" s="124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125"/>
      <c r="AX104" s="125"/>
      <c r="AY104" s="125"/>
      <c r="AZ104" s="125"/>
      <c r="BA104" s="125"/>
      <c r="BB104" s="125"/>
      <c r="BC104" s="68"/>
      <c r="BD104" s="68"/>
      <c r="BE104" s="68"/>
    </row>
    <row r="105" spans="1:57" x14ac:dyDescent="0.25">
      <c r="A105" s="123"/>
      <c r="B105" s="68"/>
      <c r="C105" s="68"/>
      <c r="D105" s="68"/>
      <c r="E105" s="68"/>
      <c r="F105" s="68"/>
      <c r="G105" s="68"/>
      <c r="H105" s="124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125"/>
      <c r="AX105" s="125"/>
      <c r="AY105" s="125"/>
      <c r="AZ105" s="125"/>
      <c r="BA105" s="125"/>
      <c r="BB105" s="125"/>
      <c r="BC105" s="68"/>
      <c r="BD105" s="68"/>
      <c r="BE105" s="68"/>
    </row>
    <row r="106" spans="1:57" x14ac:dyDescent="0.25">
      <c r="A106" s="123"/>
      <c r="B106" s="68"/>
      <c r="C106" s="68"/>
      <c r="D106" s="68"/>
      <c r="E106" s="68"/>
      <c r="F106" s="68"/>
      <c r="G106" s="68"/>
      <c r="H106" s="124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125"/>
      <c r="AX106" s="125"/>
      <c r="AY106" s="125"/>
      <c r="AZ106" s="125"/>
      <c r="BA106" s="125"/>
      <c r="BB106" s="125"/>
      <c r="BC106" s="68"/>
      <c r="BD106" s="68"/>
      <c r="BE106" s="68"/>
    </row>
    <row r="107" spans="1:57" x14ac:dyDescent="0.25">
      <c r="A107" s="123"/>
      <c r="B107" s="68"/>
      <c r="C107" s="68"/>
      <c r="D107" s="68"/>
      <c r="E107" s="68"/>
      <c r="F107" s="68"/>
      <c r="G107" s="68"/>
      <c r="H107" s="124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125"/>
      <c r="AX107" s="125"/>
      <c r="AY107" s="125"/>
      <c r="AZ107" s="125"/>
      <c r="BA107" s="125"/>
      <c r="BB107" s="125"/>
      <c r="BC107" s="68"/>
      <c r="BD107" s="68"/>
      <c r="BE107" s="68"/>
    </row>
    <row r="108" spans="1:57" x14ac:dyDescent="0.25">
      <c r="A108" s="123"/>
      <c r="B108" s="68"/>
      <c r="C108" s="68"/>
      <c r="D108" s="68"/>
      <c r="E108" s="68"/>
      <c r="F108" s="68"/>
      <c r="G108" s="68"/>
      <c r="H108" s="124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125"/>
      <c r="AX108" s="125"/>
      <c r="AY108" s="125"/>
      <c r="AZ108" s="125"/>
      <c r="BA108" s="125"/>
      <c r="BB108" s="125"/>
      <c r="BC108" s="68"/>
      <c r="BD108" s="68"/>
      <c r="BE108" s="68"/>
    </row>
    <row r="109" spans="1:57" x14ac:dyDescent="0.25">
      <c r="A109" s="123"/>
      <c r="B109" s="68"/>
      <c r="C109" s="68"/>
      <c r="D109" s="68"/>
      <c r="E109" s="68"/>
      <c r="F109" s="68"/>
      <c r="G109" s="68"/>
      <c r="H109" s="124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125"/>
      <c r="AX109" s="125"/>
      <c r="AY109" s="125"/>
      <c r="AZ109" s="125"/>
      <c r="BA109" s="125"/>
      <c r="BB109" s="125"/>
      <c r="BC109" s="68"/>
      <c r="BD109" s="68"/>
      <c r="BE109" s="68"/>
    </row>
    <row r="110" spans="1:57" x14ac:dyDescent="0.25">
      <c r="A110" s="123"/>
      <c r="B110" s="68"/>
      <c r="C110" s="68"/>
      <c r="D110" s="68"/>
      <c r="E110" s="68"/>
      <c r="F110" s="68"/>
      <c r="G110" s="68"/>
      <c r="H110" s="124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125"/>
      <c r="AX110" s="125"/>
      <c r="AY110" s="125"/>
      <c r="AZ110" s="125"/>
      <c r="BA110" s="125"/>
      <c r="BB110" s="125"/>
      <c r="BC110" s="68"/>
      <c r="BD110" s="68"/>
      <c r="BE110" s="68"/>
    </row>
    <row r="111" spans="1:57" x14ac:dyDescent="0.25">
      <c r="A111" s="123"/>
      <c r="B111" s="68"/>
      <c r="C111" s="68"/>
      <c r="D111" s="68"/>
      <c r="E111" s="68"/>
      <c r="F111" s="68"/>
      <c r="G111" s="68"/>
      <c r="H111" s="124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125"/>
      <c r="AX111" s="125"/>
      <c r="AY111" s="125"/>
      <c r="AZ111" s="125"/>
      <c r="BA111" s="125"/>
      <c r="BB111" s="125"/>
      <c r="BC111" s="68"/>
      <c r="BD111" s="68"/>
      <c r="BE111" s="68"/>
    </row>
    <row r="112" spans="1:57" x14ac:dyDescent="0.25">
      <c r="A112" s="123"/>
      <c r="B112" s="68"/>
      <c r="C112" s="68"/>
      <c r="D112" s="68"/>
      <c r="E112" s="68"/>
      <c r="F112" s="68"/>
      <c r="G112" s="68"/>
      <c r="H112" s="124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125"/>
      <c r="AX112" s="125"/>
      <c r="AY112" s="125"/>
      <c r="AZ112" s="125"/>
      <c r="BA112" s="125"/>
      <c r="BB112" s="125"/>
      <c r="BC112" s="68"/>
      <c r="BD112" s="68"/>
      <c r="BE112" s="68"/>
    </row>
    <row r="113" spans="1:57" x14ac:dyDescent="0.25">
      <c r="A113" s="123"/>
      <c r="B113" s="68"/>
      <c r="C113" s="68"/>
      <c r="D113" s="68"/>
      <c r="E113" s="68"/>
      <c r="F113" s="68"/>
      <c r="G113" s="68"/>
      <c r="H113" s="124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125"/>
      <c r="AX113" s="125"/>
      <c r="AY113" s="125"/>
      <c r="AZ113" s="125"/>
      <c r="BA113" s="125"/>
      <c r="BB113" s="125"/>
      <c r="BC113" s="68"/>
      <c r="BD113" s="68"/>
      <c r="BE113" s="68"/>
    </row>
    <row r="114" spans="1:57" x14ac:dyDescent="0.25">
      <c r="A114" s="123"/>
      <c r="B114" s="68"/>
      <c r="C114" s="68"/>
      <c r="D114" s="68"/>
      <c r="E114" s="68"/>
      <c r="F114" s="68"/>
      <c r="G114" s="68"/>
      <c r="H114" s="124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125"/>
      <c r="AX114" s="125"/>
      <c r="AY114" s="125"/>
      <c r="AZ114" s="125"/>
      <c r="BA114" s="125"/>
      <c r="BB114" s="125"/>
      <c r="BC114" s="68"/>
      <c r="BD114" s="68"/>
      <c r="BE114" s="68"/>
    </row>
    <row r="115" spans="1:57" x14ac:dyDescent="0.25">
      <c r="A115" s="123"/>
      <c r="B115" s="68"/>
      <c r="C115" s="68"/>
      <c r="D115" s="68"/>
      <c r="E115" s="68"/>
      <c r="F115" s="68"/>
      <c r="G115" s="68"/>
      <c r="H115" s="124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125"/>
      <c r="AX115" s="125"/>
      <c r="AY115" s="125"/>
      <c r="AZ115" s="125"/>
      <c r="BA115" s="125"/>
      <c r="BB115" s="125"/>
      <c r="BC115" s="68"/>
      <c r="BD115" s="68"/>
      <c r="BE115" s="68"/>
    </row>
    <row r="116" spans="1:57" x14ac:dyDescent="0.25">
      <c r="A116" s="123"/>
      <c r="B116" s="68"/>
      <c r="C116" s="68"/>
      <c r="D116" s="68"/>
      <c r="E116" s="68"/>
      <c r="F116" s="68"/>
      <c r="G116" s="68"/>
      <c r="H116" s="124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125"/>
      <c r="AX116" s="125"/>
      <c r="AY116" s="125"/>
      <c r="AZ116" s="125"/>
      <c r="BA116" s="125"/>
      <c r="BB116" s="125"/>
      <c r="BC116" s="68"/>
      <c r="BD116" s="68"/>
      <c r="BE116" s="68"/>
    </row>
    <row r="117" spans="1:57" x14ac:dyDescent="0.25">
      <c r="A117" s="123"/>
      <c r="B117" s="68"/>
      <c r="C117" s="68"/>
      <c r="D117" s="68"/>
      <c r="E117" s="68"/>
      <c r="F117" s="68"/>
      <c r="G117" s="68"/>
      <c r="H117" s="124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125"/>
      <c r="AX117" s="125"/>
      <c r="AY117" s="125"/>
      <c r="AZ117" s="125"/>
      <c r="BA117" s="125"/>
      <c r="BB117" s="125"/>
      <c r="BC117" s="68"/>
      <c r="BD117" s="68"/>
      <c r="BE117" s="68"/>
    </row>
    <row r="118" spans="1:57" x14ac:dyDescent="0.25">
      <c r="A118" s="123"/>
      <c r="B118" s="68"/>
      <c r="C118" s="68"/>
      <c r="D118" s="68"/>
      <c r="E118" s="68"/>
      <c r="F118" s="68"/>
      <c r="G118" s="68"/>
      <c r="H118" s="124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125"/>
      <c r="AX118" s="125"/>
      <c r="AY118" s="125"/>
      <c r="AZ118" s="125"/>
      <c r="BA118" s="125"/>
      <c r="BB118" s="125"/>
      <c r="BC118" s="68"/>
      <c r="BD118" s="68"/>
      <c r="BE118" s="68"/>
    </row>
    <row r="119" spans="1:57" x14ac:dyDescent="0.25">
      <c r="A119" s="123"/>
      <c r="B119" s="68"/>
      <c r="C119" s="68"/>
      <c r="D119" s="68"/>
      <c r="E119" s="68"/>
      <c r="F119" s="68"/>
      <c r="G119" s="68"/>
      <c r="H119" s="124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125"/>
      <c r="AX119" s="125"/>
      <c r="AY119" s="125"/>
      <c r="AZ119" s="125"/>
      <c r="BA119" s="125"/>
      <c r="BB119" s="125"/>
      <c r="BC119" s="68"/>
      <c r="BD119" s="68"/>
      <c r="BE119" s="68"/>
    </row>
    <row r="120" spans="1:57" x14ac:dyDescent="0.25">
      <c r="A120" s="123"/>
      <c r="B120" s="68"/>
      <c r="C120" s="68"/>
      <c r="D120" s="68"/>
      <c r="E120" s="68"/>
      <c r="F120" s="68"/>
      <c r="G120" s="68"/>
      <c r="H120" s="124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125"/>
      <c r="AX120" s="125"/>
      <c r="AY120" s="125"/>
      <c r="AZ120" s="125"/>
      <c r="BA120" s="125"/>
      <c r="BB120" s="125"/>
      <c r="BC120" s="68"/>
      <c r="BD120" s="68"/>
      <c r="BE120" s="68"/>
    </row>
    <row r="121" spans="1:57" x14ac:dyDescent="0.25">
      <c r="A121" s="123"/>
      <c r="B121" s="68"/>
      <c r="C121" s="68"/>
      <c r="D121" s="68"/>
      <c r="E121" s="68"/>
      <c r="F121" s="68"/>
      <c r="G121" s="68"/>
      <c r="H121" s="124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125"/>
      <c r="AX121" s="125"/>
      <c r="AY121" s="125"/>
      <c r="AZ121" s="125"/>
      <c r="BA121" s="125"/>
      <c r="BB121" s="125"/>
      <c r="BC121" s="68"/>
      <c r="BD121" s="68"/>
      <c r="BE121" s="68"/>
    </row>
    <row r="122" spans="1:57" x14ac:dyDescent="0.25">
      <c r="A122" s="123"/>
      <c r="B122" s="68"/>
      <c r="C122" s="68"/>
      <c r="D122" s="68"/>
      <c r="E122" s="68"/>
      <c r="F122" s="68"/>
      <c r="G122" s="68"/>
      <c r="H122" s="124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125"/>
      <c r="AX122" s="125"/>
      <c r="AY122" s="125"/>
      <c r="AZ122" s="125"/>
      <c r="BA122" s="125"/>
      <c r="BB122" s="125"/>
      <c r="BC122" s="68"/>
      <c r="BD122" s="68"/>
      <c r="BE122" s="68"/>
    </row>
    <row r="123" spans="1:57" x14ac:dyDescent="0.25">
      <c r="A123" s="123"/>
      <c r="B123" s="68"/>
      <c r="C123" s="68"/>
      <c r="D123" s="68"/>
      <c r="E123" s="68"/>
      <c r="F123" s="68"/>
      <c r="G123" s="68"/>
      <c r="H123" s="124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125"/>
      <c r="AX123" s="125"/>
      <c r="AY123" s="125"/>
      <c r="AZ123" s="125"/>
      <c r="BA123" s="125"/>
      <c r="BB123" s="125"/>
      <c r="BC123" s="68"/>
      <c r="BD123" s="68"/>
      <c r="BE123" s="68"/>
    </row>
    <row r="124" spans="1:57" x14ac:dyDescent="0.25">
      <c r="A124" s="123"/>
      <c r="B124" s="68"/>
      <c r="C124" s="68"/>
      <c r="D124" s="68"/>
      <c r="E124" s="68"/>
      <c r="F124" s="68"/>
      <c r="G124" s="68"/>
      <c r="H124" s="124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125"/>
      <c r="AX124" s="125"/>
      <c r="AY124" s="125"/>
      <c r="AZ124" s="125"/>
      <c r="BA124" s="125"/>
      <c r="BB124" s="125"/>
      <c r="BC124" s="68"/>
      <c r="BD124" s="68"/>
      <c r="BE124" s="68"/>
    </row>
    <row r="125" spans="1:57" x14ac:dyDescent="0.25">
      <c r="A125" s="123"/>
      <c r="B125" s="68"/>
      <c r="C125" s="68"/>
      <c r="D125" s="68"/>
      <c r="E125" s="68"/>
      <c r="F125" s="68"/>
      <c r="G125" s="68"/>
      <c r="H125" s="124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125"/>
      <c r="AX125" s="125"/>
      <c r="AY125" s="125"/>
      <c r="AZ125" s="125"/>
      <c r="BA125" s="125"/>
      <c r="BB125" s="125"/>
      <c r="BC125" s="68"/>
      <c r="BD125" s="68"/>
      <c r="BE125" s="68"/>
    </row>
    <row r="126" spans="1:57" x14ac:dyDescent="0.25">
      <c r="A126" s="123"/>
      <c r="B126" s="68"/>
      <c r="C126" s="68"/>
      <c r="D126" s="68"/>
      <c r="E126" s="68"/>
      <c r="F126" s="68"/>
      <c r="G126" s="68"/>
      <c r="H126" s="124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125"/>
      <c r="AX126" s="125"/>
      <c r="AY126" s="125"/>
      <c r="AZ126" s="125"/>
      <c r="BA126" s="125"/>
      <c r="BB126" s="125"/>
      <c r="BC126" s="68"/>
      <c r="BD126" s="68"/>
      <c r="BE126" s="68"/>
    </row>
    <row r="127" spans="1:57" x14ac:dyDescent="0.25">
      <c r="A127" s="123"/>
      <c r="B127" s="68"/>
      <c r="C127" s="68"/>
      <c r="D127" s="68"/>
      <c r="E127" s="68"/>
      <c r="F127" s="68"/>
      <c r="G127" s="68"/>
      <c r="H127" s="124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125"/>
      <c r="AX127" s="125"/>
      <c r="AY127" s="125"/>
      <c r="AZ127" s="125"/>
      <c r="BA127" s="125"/>
      <c r="BB127" s="125"/>
      <c r="BC127" s="68"/>
      <c r="BD127" s="68"/>
      <c r="BE127" s="68"/>
    </row>
    <row r="128" spans="1:57" x14ac:dyDescent="0.25">
      <c r="A128" s="123"/>
      <c r="B128" s="68"/>
      <c r="C128" s="68"/>
      <c r="D128" s="68"/>
      <c r="E128" s="68"/>
      <c r="F128" s="68"/>
      <c r="G128" s="68"/>
      <c r="H128" s="124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125"/>
      <c r="AX128" s="125"/>
      <c r="AY128" s="125"/>
      <c r="AZ128" s="125"/>
      <c r="BA128" s="125"/>
      <c r="BB128" s="125"/>
      <c r="BC128" s="68"/>
      <c r="BD128" s="68"/>
      <c r="BE128" s="68"/>
    </row>
    <row r="129" spans="1:57" x14ac:dyDescent="0.25">
      <c r="A129" s="123"/>
      <c r="B129" s="68"/>
      <c r="C129" s="68"/>
      <c r="D129" s="68"/>
      <c r="E129" s="68"/>
      <c r="F129" s="68"/>
      <c r="G129" s="68"/>
      <c r="H129" s="124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125"/>
      <c r="AX129" s="125"/>
      <c r="AY129" s="125"/>
      <c r="AZ129" s="125"/>
      <c r="BA129" s="125"/>
      <c r="BB129" s="125"/>
      <c r="BC129" s="68"/>
      <c r="BD129" s="68"/>
      <c r="BE129" s="68"/>
    </row>
    <row r="130" spans="1:57" x14ac:dyDescent="0.25">
      <c r="A130" s="123"/>
      <c r="B130" s="68"/>
      <c r="C130" s="68"/>
      <c r="D130" s="68"/>
      <c r="E130" s="68"/>
      <c r="F130" s="68"/>
      <c r="G130" s="68"/>
      <c r="H130" s="124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125"/>
      <c r="AX130" s="125"/>
      <c r="AY130" s="125"/>
      <c r="AZ130" s="125"/>
      <c r="BA130" s="125"/>
      <c r="BB130" s="125"/>
      <c r="BC130" s="68"/>
      <c r="BD130" s="68"/>
      <c r="BE130" s="68"/>
    </row>
    <row r="131" spans="1:57" x14ac:dyDescent="0.25">
      <c r="A131" s="123"/>
      <c r="B131" s="68"/>
      <c r="C131" s="68"/>
      <c r="D131" s="68"/>
      <c r="E131" s="68"/>
      <c r="F131" s="68"/>
      <c r="G131" s="68"/>
      <c r="H131" s="124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125"/>
      <c r="AX131" s="125"/>
      <c r="AY131" s="125"/>
      <c r="AZ131" s="125"/>
      <c r="BA131" s="125"/>
      <c r="BB131" s="125"/>
      <c r="BC131" s="68"/>
      <c r="BD131" s="68"/>
      <c r="BE131" s="68"/>
    </row>
    <row r="132" spans="1:57" x14ac:dyDescent="0.25">
      <c r="A132" s="123"/>
      <c r="B132" s="68"/>
      <c r="C132" s="68"/>
      <c r="D132" s="68"/>
      <c r="E132" s="68"/>
      <c r="F132" s="68"/>
      <c r="G132" s="68"/>
      <c r="H132" s="124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125"/>
      <c r="AX132" s="125"/>
      <c r="AY132" s="125"/>
      <c r="AZ132" s="125"/>
      <c r="BA132" s="125"/>
      <c r="BB132" s="125"/>
      <c r="BC132" s="68"/>
      <c r="BD132" s="68"/>
      <c r="BE132" s="68"/>
    </row>
    <row r="133" spans="1:57" x14ac:dyDescent="0.25">
      <c r="A133" s="123"/>
      <c r="B133" s="68"/>
      <c r="C133" s="68"/>
      <c r="D133" s="68"/>
      <c r="E133" s="68"/>
      <c r="F133" s="68"/>
      <c r="G133" s="68"/>
      <c r="H133" s="124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125"/>
      <c r="AX133" s="125"/>
      <c r="AY133" s="125"/>
      <c r="AZ133" s="125"/>
      <c r="BA133" s="125"/>
      <c r="BB133" s="125"/>
      <c r="BC133" s="68"/>
      <c r="BD133" s="68"/>
      <c r="BE133" s="68"/>
    </row>
    <row r="134" spans="1:57" x14ac:dyDescent="0.25">
      <c r="A134" s="123"/>
      <c r="B134" s="68"/>
      <c r="C134" s="68"/>
      <c r="D134" s="68"/>
      <c r="E134" s="68"/>
      <c r="F134" s="68"/>
      <c r="G134" s="68"/>
      <c r="H134" s="124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125"/>
      <c r="AX134" s="125"/>
      <c r="AY134" s="125"/>
      <c r="AZ134" s="125"/>
      <c r="BA134" s="125"/>
      <c r="BB134" s="125"/>
      <c r="BC134" s="68"/>
      <c r="BD134" s="68"/>
      <c r="BE134" s="68"/>
    </row>
    <row r="135" spans="1:57" x14ac:dyDescent="0.25">
      <c r="A135" s="123"/>
      <c r="B135" s="68"/>
      <c r="C135" s="68"/>
      <c r="D135" s="68"/>
      <c r="E135" s="68"/>
      <c r="F135" s="68"/>
      <c r="G135" s="68"/>
      <c r="H135" s="124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125"/>
      <c r="AX135" s="125"/>
      <c r="AY135" s="125"/>
      <c r="AZ135" s="125"/>
      <c r="BA135" s="125"/>
      <c r="BB135" s="125"/>
      <c r="BC135" s="68"/>
      <c r="BD135" s="68"/>
      <c r="BE135" s="68"/>
    </row>
    <row r="136" spans="1:57" x14ac:dyDescent="0.25">
      <c r="A136" s="123"/>
      <c r="B136" s="68"/>
      <c r="C136" s="68"/>
      <c r="D136" s="68"/>
      <c r="E136" s="68"/>
      <c r="F136" s="68"/>
      <c r="G136" s="68"/>
      <c r="H136" s="124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125"/>
      <c r="AX136" s="125"/>
      <c r="AY136" s="125"/>
      <c r="AZ136" s="125"/>
      <c r="BA136" s="125"/>
      <c r="BB136" s="125"/>
      <c r="BC136" s="68"/>
      <c r="BD136" s="68"/>
      <c r="BE136" s="68"/>
    </row>
    <row r="137" spans="1:57" x14ac:dyDescent="0.25">
      <c r="A137" s="123"/>
      <c r="B137" s="68"/>
      <c r="C137" s="68"/>
      <c r="D137" s="68"/>
      <c r="E137" s="68"/>
      <c r="F137" s="68"/>
      <c r="G137" s="68"/>
      <c r="H137" s="124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125"/>
      <c r="AX137" s="125"/>
      <c r="AY137" s="125"/>
      <c r="AZ137" s="125"/>
      <c r="BA137" s="125"/>
      <c r="BB137" s="125"/>
      <c r="BC137" s="68"/>
      <c r="BD137" s="68"/>
      <c r="BE137" s="68"/>
    </row>
    <row r="138" spans="1:57" x14ac:dyDescent="0.25">
      <c r="A138" s="123"/>
      <c r="B138" s="68"/>
      <c r="C138" s="68"/>
      <c r="D138" s="68"/>
      <c r="E138" s="68"/>
      <c r="F138" s="68"/>
      <c r="G138" s="68"/>
      <c r="H138" s="124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125"/>
      <c r="AX138" s="125"/>
      <c r="AY138" s="125"/>
      <c r="AZ138" s="125"/>
      <c r="BA138" s="125"/>
      <c r="BB138" s="125"/>
      <c r="BC138" s="68"/>
      <c r="BD138" s="68"/>
      <c r="BE138" s="68"/>
    </row>
    <row r="139" spans="1:57" x14ac:dyDescent="0.25">
      <c r="A139" s="123"/>
      <c r="B139" s="68"/>
      <c r="C139" s="68"/>
      <c r="D139" s="68"/>
      <c r="E139" s="68"/>
      <c r="F139" s="68"/>
      <c r="G139" s="68"/>
      <c r="H139" s="124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125"/>
      <c r="AX139" s="125"/>
      <c r="AY139" s="125"/>
      <c r="AZ139" s="125"/>
      <c r="BA139" s="125"/>
      <c r="BB139" s="125"/>
      <c r="BC139" s="68"/>
      <c r="BD139" s="68"/>
      <c r="BE139" s="68"/>
    </row>
    <row r="140" spans="1:57" x14ac:dyDescent="0.25">
      <c r="A140" s="123"/>
      <c r="B140" s="68"/>
      <c r="C140" s="68"/>
      <c r="D140" s="68"/>
      <c r="E140" s="68"/>
      <c r="F140" s="68"/>
      <c r="G140" s="68"/>
      <c r="H140" s="124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125"/>
      <c r="AX140" s="125"/>
      <c r="AY140" s="125"/>
      <c r="AZ140" s="125"/>
      <c r="BA140" s="125"/>
      <c r="BB140" s="125"/>
      <c r="BC140" s="68"/>
      <c r="BD140" s="68"/>
      <c r="BE140" s="68"/>
    </row>
    <row r="141" spans="1:57" x14ac:dyDescent="0.25">
      <c r="A141" s="123"/>
      <c r="B141" s="68"/>
      <c r="C141" s="68"/>
      <c r="D141" s="68"/>
      <c r="E141" s="68"/>
      <c r="F141" s="68"/>
      <c r="G141" s="68"/>
      <c r="H141" s="124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125"/>
      <c r="AX141" s="125"/>
      <c r="AY141" s="125"/>
      <c r="AZ141" s="125"/>
      <c r="BA141" s="125"/>
      <c r="BB141" s="125"/>
      <c r="BC141" s="68"/>
      <c r="BD141" s="68"/>
      <c r="BE141" s="68"/>
    </row>
    <row r="142" spans="1:57" x14ac:dyDescent="0.25">
      <c r="A142" s="123"/>
      <c r="B142" s="68"/>
      <c r="C142" s="68"/>
      <c r="D142" s="68"/>
      <c r="E142" s="68"/>
      <c r="F142" s="68"/>
      <c r="G142" s="68"/>
      <c r="H142" s="124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125"/>
      <c r="AX142" s="125"/>
      <c r="AY142" s="125"/>
      <c r="AZ142" s="125"/>
      <c r="BA142" s="125"/>
      <c r="BB142" s="125"/>
      <c r="BC142" s="68"/>
      <c r="BD142" s="68"/>
      <c r="BE142" s="68"/>
    </row>
    <row r="143" spans="1:57" x14ac:dyDescent="0.25">
      <c r="A143" s="123"/>
      <c r="B143" s="68"/>
      <c r="C143" s="68"/>
      <c r="D143" s="68"/>
      <c r="E143" s="68"/>
      <c r="F143" s="68"/>
      <c r="G143" s="68"/>
      <c r="H143" s="124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125"/>
      <c r="AX143" s="125"/>
      <c r="AY143" s="125"/>
      <c r="AZ143" s="125"/>
      <c r="BA143" s="125"/>
      <c r="BB143" s="125"/>
      <c r="BC143" s="68"/>
      <c r="BD143" s="68"/>
      <c r="BE143" s="68"/>
    </row>
    <row r="144" spans="1:57" x14ac:dyDescent="0.25">
      <c r="A144" s="123"/>
      <c r="B144" s="68"/>
      <c r="C144" s="68"/>
      <c r="D144" s="68"/>
      <c r="E144" s="68"/>
      <c r="F144" s="68"/>
      <c r="G144" s="68"/>
      <c r="H144" s="124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125"/>
      <c r="AX144" s="125"/>
      <c r="AY144" s="125"/>
      <c r="AZ144" s="125"/>
      <c r="BA144" s="125"/>
      <c r="BB144" s="125"/>
      <c r="BC144" s="68"/>
      <c r="BD144" s="68"/>
      <c r="BE144" s="68"/>
    </row>
    <row r="145" spans="1:57" x14ac:dyDescent="0.25">
      <c r="A145" s="123"/>
      <c r="B145" s="68"/>
      <c r="C145" s="68"/>
      <c r="D145" s="68"/>
      <c r="E145" s="68"/>
      <c r="F145" s="68"/>
      <c r="G145" s="68"/>
      <c r="H145" s="124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125"/>
      <c r="AX145" s="125"/>
      <c r="AY145" s="125"/>
      <c r="AZ145" s="125"/>
      <c r="BA145" s="125"/>
      <c r="BB145" s="125"/>
      <c r="BC145" s="68"/>
      <c r="BD145" s="68"/>
      <c r="BE145" s="68"/>
    </row>
    <row r="146" spans="1:57" x14ac:dyDescent="0.25">
      <c r="A146" s="123"/>
      <c r="B146" s="68"/>
      <c r="C146" s="68"/>
      <c r="D146" s="68"/>
      <c r="E146" s="68"/>
      <c r="F146" s="68"/>
      <c r="G146" s="68"/>
      <c r="H146" s="124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125"/>
      <c r="AX146" s="125"/>
      <c r="AY146" s="125"/>
      <c r="AZ146" s="125"/>
      <c r="BA146" s="125"/>
      <c r="BB146" s="125"/>
      <c r="BC146" s="68"/>
      <c r="BD146" s="68"/>
      <c r="BE146" s="68"/>
    </row>
    <row r="147" spans="1:57" x14ac:dyDescent="0.25">
      <c r="A147" s="123"/>
      <c r="B147" s="68"/>
      <c r="C147" s="68"/>
      <c r="D147" s="68"/>
      <c r="E147" s="68"/>
      <c r="F147" s="68"/>
      <c r="G147" s="68"/>
      <c r="H147" s="124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125"/>
      <c r="AX147" s="125"/>
      <c r="AY147" s="125"/>
      <c r="AZ147" s="125"/>
      <c r="BA147" s="125"/>
      <c r="BB147" s="125"/>
      <c r="BC147" s="68"/>
      <c r="BD147" s="68"/>
      <c r="BE147" s="68"/>
    </row>
    <row r="148" spans="1:57" x14ac:dyDescent="0.25">
      <c r="A148" s="123"/>
      <c r="B148" s="68"/>
      <c r="C148" s="68"/>
      <c r="D148" s="68"/>
      <c r="E148" s="68"/>
      <c r="F148" s="68"/>
      <c r="G148" s="68"/>
      <c r="H148" s="124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125"/>
      <c r="AX148" s="125"/>
      <c r="AY148" s="125"/>
      <c r="AZ148" s="125"/>
      <c r="BA148" s="125"/>
      <c r="BB148" s="125"/>
      <c r="BC148" s="68"/>
      <c r="BD148" s="68"/>
      <c r="BE148" s="68"/>
    </row>
    <row r="149" spans="1:57" x14ac:dyDescent="0.25">
      <c r="A149" s="123"/>
      <c r="B149" s="68"/>
      <c r="C149" s="68"/>
      <c r="D149" s="68"/>
      <c r="E149" s="68"/>
      <c r="F149" s="68"/>
      <c r="G149" s="68"/>
      <c r="H149" s="124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125"/>
      <c r="AX149" s="125"/>
      <c r="AY149" s="125"/>
      <c r="AZ149" s="125"/>
      <c r="BA149" s="125"/>
      <c r="BB149" s="125"/>
      <c r="BC149" s="68"/>
      <c r="BD149" s="68"/>
      <c r="BE149" s="68"/>
    </row>
    <row r="150" spans="1:57" x14ac:dyDescent="0.25">
      <c r="A150" s="123"/>
      <c r="B150" s="68"/>
      <c r="C150" s="68"/>
      <c r="D150" s="68"/>
      <c r="E150" s="68"/>
      <c r="F150" s="68"/>
      <c r="G150" s="68"/>
      <c r="H150" s="124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125"/>
      <c r="AX150" s="125"/>
      <c r="AY150" s="125"/>
      <c r="AZ150" s="125"/>
      <c r="BA150" s="125"/>
      <c r="BB150" s="125"/>
      <c r="BC150" s="68"/>
      <c r="BD150" s="68"/>
      <c r="BE150" s="68"/>
    </row>
    <row r="151" spans="1:57" x14ac:dyDescent="0.25">
      <c r="A151" s="123"/>
      <c r="B151" s="68"/>
      <c r="C151" s="68"/>
      <c r="D151" s="68"/>
      <c r="E151" s="68"/>
      <c r="F151" s="68"/>
      <c r="G151" s="68"/>
      <c r="H151" s="124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125"/>
      <c r="AX151" s="125"/>
      <c r="AY151" s="125"/>
      <c r="AZ151" s="125"/>
      <c r="BA151" s="125"/>
      <c r="BB151" s="125"/>
      <c r="BC151" s="68"/>
      <c r="BD151" s="68"/>
      <c r="BE151" s="68"/>
    </row>
    <row r="152" spans="1:57" x14ac:dyDescent="0.25">
      <c r="A152" s="123"/>
      <c r="B152" s="68"/>
      <c r="C152" s="68"/>
      <c r="D152" s="68"/>
      <c r="E152" s="68"/>
      <c r="F152" s="68"/>
      <c r="G152" s="68"/>
      <c r="H152" s="124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125"/>
      <c r="AX152" s="125"/>
      <c r="AY152" s="125"/>
      <c r="AZ152" s="125"/>
      <c r="BA152" s="125"/>
      <c r="BB152" s="125"/>
      <c r="BC152" s="68"/>
      <c r="BD152" s="68"/>
      <c r="BE152" s="68"/>
    </row>
    <row r="153" spans="1:57" x14ac:dyDescent="0.25">
      <c r="A153" s="123"/>
      <c r="B153" s="68"/>
      <c r="C153" s="68"/>
      <c r="D153" s="68"/>
      <c r="E153" s="68"/>
      <c r="F153" s="68"/>
      <c r="G153" s="68"/>
      <c r="H153" s="124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125"/>
      <c r="AX153" s="125"/>
      <c r="AY153" s="125"/>
      <c r="AZ153" s="125"/>
      <c r="BA153" s="125"/>
      <c r="BB153" s="125"/>
      <c r="BC153" s="68"/>
      <c r="BD153" s="68"/>
      <c r="BE153" s="68"/>
    </row>
    <row r="154" spans="1:57" x14ac:dyDescent="0.25">
      <c r="A154" s="123"/>
      <c r="B154" s="68"/>
      <c r="C154" s="68"/>
      <c r="D154" s="68"/>
      <c r="E154" s="68"/>
      <c r="F154" s="68"/>
      <c r="G154" s="68"/>
      <c r="H154" s="124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125"/>
      <c r="AX154" s="125"/>
      <c r="AY154" s="125"/>
      <c r="AZ154" s="125"/>
      <c r="BA154" s="125"/>
      <c r="BB154" s="125"/>
      <c r="BC154" s="68"/>
      <c r="BD154" s="68"/>
      <c r="BE154" s="68"/>
    </row>
    <row r="155" spans="1:57" x14ac:dyDescent="0.25">
      <c r="A155" s="123"/>
      <c r="B155" s="68"/>
      <c r="C155" s="68"/>
      <c r="D155" s="68"/>
      <c r="E155" s="68"/>
      <c r="F155" s="68"/>
      <c r="G155" s="68"/>
      <c r="H155" s="124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125"/>
      <c r="AX155" s="125"/>
      <c r="AY155" s="125"/>
      <c r="AZ155" s="125"/>
      <c r="BA155" s="125"/>
      <c r="BB155" s="125"/>
      <c r="BC155" s="68"/>
      <c r="BD155" s="68"/>
      <c r="BE155" s="68"/>
    </row>
    <row r="156" spans="1:57" x14ac:dyDescent="0.25">
      <c r="A156" s="123"/>
      <c r="B156" s="68"/>
      <c r="C156" s="68"/>
      <c r="D156" s="68"/>
      <c r="E156" s="68"/>
      <c r="F156" s="68"/>
      <c r="G156" s="68"/>
      <c r="H156" s="124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125"/>
      <c r="AX156" s="125"/>
      <c r="AY156" s="125"/>
      <c r="AZ156" s="125"/>
      <c r="BA156" s="125"/>
      <c r="BB156" s="125"/>
      <c r="BC156" s="68"/>
      <c r="BD156" s="68"/>
      <c r="BE156" s="68"/>
    </row>
    <row r="157" spans="1:57" x14ac:dyDescent="0.25">
      <c r="A157" s="123"/>
      <c r="B157" s="68"/>
      <c r="C157" s="68"/>
      <c r="D157" s="68"/>
      <c r="E157" s="68"/>
      <c r="F157" s="68"/>
      <c r="G157" s="68"/>
      <c r="H157" s="124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125"/>
      <c r="AX157" s="125"/>
      <c r="AY157" s="125"/>
      <c r="AZ157" s="125"/>
      <c r="BA157" s="125"/>
      <c r="BB157" s="125"/>
      <c r="BC157" s="68"/>
      <c r="BD157" s="68"/>
      <c r="BE157" s="68"/>
    </row>
    <row r="158" spans="1:57" x14ac:dyDescent="0.25">
      <c r="A158" s="123"/>
      <c r="B158" s="68"/>
      <c r="C158" s="68"/>
      <c r="D158" s="68"/>
      <c r="E158" s="68"/>
      <c r="F158" s="68"/>
      <c r="G158" s="68"/>
      <c r="H158" s="124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125"/>
      <c r="AX158" s="125"/>
      <c r="AY158" s="125"/>
      <c r="AZ158" s="125"/>
      <c r="BA158" s="125"/>
      <c r="BB158" s="125"/>
      <c r="BC158" s="68"/>
      <c r="BD158" s="68"/>
      <c r="BE158" s="68"/>
    </row>
    <row r="159" spans="1:57" x14ac:dyDescent="0.25">
      <c r="A159" s="123"/>
      <c r="B159" s="68"/>
      <c r="C159" s="68"/>
      <c r="D159" s="68"/>
      <c r="E159" s="68"/>
      <c r="F159" s="68"/>
      <c r="G159" s="68"/>
      <c r="H159" s="124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125"/>
      <c r="AX159" s="125"/>
      <c r="AY159" s="125"/>
      <c r="AZ159" s="125"/>
      <c r="BA159" s="125"/>
      <c r="BB159" s="125"/>
      <c r="BC159" s="68"/>
      <c r="BD159" s="68"/>
      <c r="BE159" s="68"/>
    </row>
    <row r="160" spans="1:57" x14ac:dyDescent="0.25">
      <c r="A160" s="123"/>
      <c r="B160" s="68"/>
      <c r="C160" s="68"/>
      <c r="D160" s="68"/>
      <c r="E160" s="68"/>
      <c r="F160" s="68"/>
      <c r="G160" s="68"/>
      <c r="H160" s="124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125"/>
      <c r="AX160" s="125"/>
      <c r="AY160" s="125"/>
      <c r="AZ160" s="125"/>
      <c r="BA160" s="125"/>
      <c r="BB160" s="125"/>
      <c r="BC160" s="68"/>
      <c r="BD160" s="68"/>
      <c r="BE160" s="68"/>
    </row>
    <row r="161" spans="1:57" x14ac:dyDescent="0.25">
      <c r="A161" s="123"/>
      <c r="B161" s="68"/>
      <c r="C161" s="68"/>
      <c r="D161" s="68"/>
      <c r="E161" s="68"/>
      <c r="F161" s="68"/>
      <c r="G161" s="68"/>
      <c r="H161" s="124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125"/>
      <c r="AX161" s="125"/>
      <c r="AY161" s="125"/>
      <c r="AZ161" s="125"/>
      <c r="BA161" s="125"/>
      <c r="BB161" s="125"/>
      <c r="BC161" s="68"/>
      <c r="BD161" s="68"/>
      <c r="BE161" s="68"/>
    </row>
    <row r="162" spans="1:57" x14ac:dyDescent="0.25">
      <c r="A162" s="123"/>
      <c r="B162" s="68"/>
      <c r="C162" s="68"/>
      <c r="D162" s="68"/>
      <c r="E162" s="68"/>
      <c r="F162" s="68"/>
      <c r="G162" s="68"/>
      <c r="H162" s="124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125"/>
      <c r="AX162" s="125"/>
      <c r="AY162" s="125"/>
      <c r="AZ162" s="125"/>
      <c r="BA162" s="125"/>
      <c r="BB162" s="125"/>
      <c r="BC162" s="68"/>
      <c r="BD162" s="68"/>
      <c r="BE162" s="68"/>
    </row>
    <row r="163" spans="1:57" x14ac:dyDescent="0.25">
      <c r="A163" s="123"/>
      <c r="B163" s="68"/>
      <c r="C163" s="68"/>
      <c r="D163" s="68"/>
      <c r="E163" s="68"/>
      <c r="F163" s="68"/>
      <c r="G163" s="68"/>
      <c r="H163" s="124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125"/>
      <c r="AX163" s="125"/>
      <c r="AY163" s="125"/>
      <c r="AZ163" s="125"/>
      <c r="BA163" s="125"/>
      <c r="BB163" s="125"/>
      <c r="BC163" s="68"/>
      <c r="BD163" s="68"/>
      <c r="BE163" s="68"/>
    </row>
    <row r="164" spans="1:57" x14ac:dyDescent="0.25">
      <c r="A164" s="123"/>
      <c r="B164" s="68"/>
      <c r="C164" s="68"/>
      <c r="D164" s="68"/>
      <c r="E164" s="68"/>
      <c r="F164" s="68"/>
      <c r="G164" s="68"/>
      <c r="H164" s="124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125"/>
      <c r="AX164" s="125"/>
      <c r="AY164" s="125"/>
      <c r="AZ164" s="125"/>
      <c r="BA164" s="125"/>
      <c r="BB164" s="125"/>
      <c r="BC164" s="68"/>
      <c r="BD164" s="68"/>
      <c r="BE164" s="68"/>
    </row>
    <row r="165" spans="1:57" x14ac:dyDescent="0.25">
      <c r="A165" s="123"/>
      <c r="B165" s="68"/>
      <c r="C165" s="68"/>
      <c r="D165" s="68"/>
      <c r="E165" s="68"/>
      <c r="F165" s="68"/>
      <c r="G165" s="68"/>
      <c r="H165" s="124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125"/>
      <c r="AX165" s="125"/>
      <c r="AY165" s="125"/>
      <c r="AZ165" s="125"/>
      <c r="BA165" s="125"/>
      <c r="BB165" s="125"/>
      <c r="BC165" s="68"/>
      <c r="BD165" s="68"/>
      <c r="BE165" s="68"/>
    </row>
    <row r="166" spans="1:57" x14ac:dyDescent="0.25">
      <c r="A166" s="123"/>
      <c r="B166" s="68"/>
      <c r="C166" s="68"/>
      <c r="D166" s="68"/>
      <c r="E166" s="68"/>
      <c r="F166" s="68"/>
      <c r="G166" s="68"/>
      <c r="H166" s="124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125"/>
      <c r="AX166" s="125"/>
      <c r="AY166" s="125"/>
      <c r="AZ166" s="125"/>
      <c r="BA166" s="125"/>
      <c r="BB166" s="125"/>
      <c r="BC166" s="68"/>
      <c r="BD166" s="68"/>
      <c r="BE166" s="68"/>
    </row>
    <row r="167" spans="1:57" x14ac:dyDescent="0.25">
      <c r="A167" s="123"/>
      <c r="B167" s="68"/>
      <c r="C167" s="68"/>
      <c r="D167" s="68"/>
      <c r="E167" s="68"/>
      <c r="F167" s="68"/>
      <c r="G167" s="68"/>
      <c r="H167" s="124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125"/>
      <c r="AX167" s="125"/>
      <c r="AY167" s="125"/>
      <c r="AZ167" s="125"/>
      <c r="BA167" s="125"/>
      <c r="BB167" s="125"/>
      <c r="BC167" s="68"/>
      <c r="BD167" s="68"/>
      <c r="BE167" s="68"/>
    </row>
    <row r="168" spans="1:57" x14ac:dyDescent="0.25">
      <c r="A168" s="123"/>
      <c r="B168" s="68"/>
      <c r="C168" s="68"/>
      <c r="D168" s="68"/>
      <c r="E168" s="68"/>
      <c r="F168" s="68"/>
      <c r="G168" s="68"/>
      <c r="H168" s="124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125"/>
      <c r="AX168" s="125"/>
      <c r="AY168" s="125"/>
      <c r="AZ168" s="125"/>
      <c r="BA168" s="125"/>
      <c r="BB168" s="125"/>
      <c r="BC168" s="68"/>
      <c r="BD168" s="68"/>
      <c r="BE168" s="68"/>
    </row>
    <row r="169" spans="1:57" x14ac:dyDescent="0.25">
      <c r="A169" s="123"/>
      <c r="B169" s="68"/>
      <c r="C169" s="68"/>
      <c r="D169" s="68"/>
      <c r="E169" s="68"/>
      <c r="F169" s="68"/>
      <c r="G169" s="68"/>
      <c r="H169" s="124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125"/>
      <c r="AX169" s="125"/>
      <c r="AY169" s="125"/>
      <c r="AZ169" s="125"/>
      <c r="BA169" s="125"/>
      <c r="BB169" s="125"/>
      <c r="BC169" s="68"/>
      <c r="BD169" s="68"/>
      <c r="BE169" s="68"/>
    </row>
    <row r="170" spans="1:57" x14ac:dyDescent="0.25">
      <c r="A170" s="123"/>
      <c r="B170" s="68"/>
      <c r="C170" s="68"/>
      <c r="D170" s="68"/>
      <c r="E170" s="68"/>
      <c r="F170" s="68"/>
      <c r="G170" s="68"/>
      <c r="H170" s="124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125"/>
      <c r="AX170" s="125"/>
      <c r="AY170" s="125"/>
      <c r="AZ170" s="125"/>
      <c r="BA170" s="125"/>
      <c r="BB170" s="125"/>
      <c r="BC170" s="68"/>
      <c r="BD170" s="68"/>
      <c r="BE170" s="68"/>
    </row>
    <row r="171" spans="1:57" x14ac:dyDescent="0.25">
      <c r="A171" s="123"/>
      <c r="B171" s="68"/>
      <c r="C171" s="68"/>
      <c r="D171" s="68"/>
      <c r="E171" s="68"/>
      <c r="F171" s="68"/>
      <c r="G171" s="68"/>
      <c r="H171" s="124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125"/>
      <c r="AX171" s="125"/>
      <c r="AY171" s="125"/>
      <c r="AZ171" s="125"/>
      <c r="BA171" s="125"/>
      <c r="BB171" s="125"/>
      <c r="BC171" s="68"/>
      <c r="BD171" s="68"/>
      <c r="BE171" s="68"/>
    </row>
    <row r="172" spans="1:57" x14ac:dyDescent="0.25">
      <c r="A172" s="123"/>
      <c r="B172" s="68"/>
      <c r="C172" s="68"/>
      <c r="D172" s="68"/>
      <c r="E172" s="68"/>
      <c r="F172" s="68"/>
      <c r="G172" s="68"/>
      <c r="H172" s="124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125"/>
      <c r="AX172" s="125"/>
      <c r="AY172" s="125"/>
      <c r="AZ172" s="125"/>
      <c r="BA172" s="125"/>
      <c r="BB172" s="125"/>
      <c r="BC172" s="68"/>
      <c r="BD172" s="68"/>
      <c r="BE172" s="68"/>
    </row>
    <row r="173" spans="1:57" x14ac:dyDescent="0.25">
      <c r="A173" s="123"/>
      <c r="B173" s="68"/>
      <c r="C173" s="68"/>
      <c r="D173" s="68"/>
      <c r="E173" s="68"/>
      <c r="F173" s="68"/>
      <c r="G173" s="68"/>
      <c r="H173" s="124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125"/>
      <c r="AX173" s="125"/>
      <c r="AY173" s="125"/>
      <c r="AZ173" s="125"/>
      <c r="BA173" s="125"/>
      <c r="BB173" s="125"/>
      <c r="BC173" s="68"/>
      <c r="BD173" s="68"/>
      <c r="BE173" s="68"/>
    </row>
    <row r="174" spans="1:57" x14ac:dyDescent="0.25">
      <c r="A174" s="123"/>
      <c r="B174" s="68"/>
      <c r="C174" s="68"/>
      <c r="D174" s="68"/>
      <c r="E174" s="68"/>
      <c r="F174" s="68"/>
      <c r="G174" s="68"/>
      <c r="H174" s="124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125"/>
      <c r="AX174" s="125"/>
      <c r="AY174" s="125"/>
      <c r="AZ174" s="125"/>
      <c r="BA174" s="125"/>
      <c r="BB174" s="125"/>
      <c r="BC174" s="68"/>
      <c r="BD174" s="68"/>
      <c r="BE174" s="68"/>
    </row>
    <row r="175" spans="1:57" x14ac:dyDescent="0.25">
      <c r="A175" s="123"/>
      <c r="B175" s="68"/>
      <c r="C175" s="68"/>
      <c r="D175" s="68"/>
      <c r="E175" s="68"/>
      <c r="F175" s="68"/>
      <c r="G175" s="68"/>
      <c r="H175" s="124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125"/>
      <c r="AX175" s="125"/>
      <c r="AY175" s="125"/>
      <c r="AZ175" s="125"/>
      <c r="BA175" s="125"/>
      <c r="BB175" s="125"/>
      <c r="BC175" s="68"/>
      <c r="BD175" s="68"/>
      <c r="BE175" s="68"/>
    </row>
    <row r="176" spans="1:57" x14ac:dyDescent="0.25">
      <c r="A176" s="123"/>
      <c r="B176" s="68"/>
      <c r="C176" s="68"/>
      <c r="D176" s="68"/>
      <c r="E176" s="68"/>
      <c r="F176" s="68"/>
      <c r="G176" s="68"/>
      <c r="H176" s="124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125"/>
      <c r="AX176" s="125"/>
      <c r="AY176" s="125"/>
      <c r="AZ176" s="125"/>
      <c r="BA176" s="125"/>
      <c r="BB176" s="125"/>
      <c r="BC176" s="68"/>
      <c r="BD176" s="68"/>
      <c r="BE176" s="68"/>
    </row>
    <row r="177" spans="1:57" x14ac:dyDescent="0.25">
      <c r="A177" s="123"/>
      <c r="B177" s="68"/>
      <c r="C177" s="68"/>
      <c r="D177" s="68"/>
      <c r="E177" s="68"/>
      <c r="F177" s="68"/>
      <c r="G177" s="68"/>
      <c r="H177" s="124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125"/>
      <c r="AX177" s="125"/>
      <c r="AY177" s="125"/>
      <c r="AZ177" s="125"/>
      <c r="BA177" s="125"/>
      <c r="BB177" s="125"/>
      <c r="BC177" s="68"/>
      <c r="BD177" s="68"/>
      <c r="BE177" s="68"/>
    </row>
    <row r="178" spans="1:57" x14ac:dyDescent="0.25">
      <c r="A178" s="123"/>
      <c r="B178" s="68"/>
      <c r="C178" s="68"/>
      <c r="D178" s="68"/>
      <c r="E178" s="68"/>
      <c r="F178" s="68"/>
      <c r="G178" s="68"/>
      <c r="H178" s="124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125"/>
      <c r="AX178" s="125"/>
      <c r="AY178" s="125"/>
      <c r="AZ178" s="125"/>
      <c r="BA178" s="125"/>
      <c r="BB178" s="125"/>
      <c r="BC178" s="68"/>
      <c r="BD178" s="68"/>
      <c r="BE178" s="68"/>
    </row>
    <row r="179" spans="1:57" x14ac:dyDescent="0.25">
      <c r="A179" s="123"/>
      <c r="B179" s="68"/>
      <c r="C179" s="68"/>
      <c r="D179" s="68"/>
      <c r="E179" s="68"/>
      <c r="F179" s="68"/>
      <c r="G179" s="68"/>
      <c r="H179" s="124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125"/>
      <c r="AX179" s="125"/>
      <c r="AY179" s="125"/>
      <c r="AZ179" s="125"/>
      <c r="BA179" s="125"/>
      <c r="BB179" s="125"/>
      <c r="BC179" s="68"/>
      <c r="BD179" s="68"/>
      <c r="BE179" s="68"/>
    </row>
    <row r="180" spans="1:57" x14ac:dyDescent="0.25">
      <c r="A180" s="123"/>
      <c r="B180" s="68"/>
      <c r="C180" s="68"/>
      <c r="D180" s="68"/>
      <c r="E180" s="68"/>
      <c r="F180" s="68"/>
      <c r="G180" s="68"/>
      <c r="H180" s="124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125"/>
      <c r="AX180" s="125"/>
      <c r="AY180" s="125"/>
      <c r="AZ180" s="125"/>
      <c r="BA180" s="125"/>
      <c r="BB180" s="125"/>
      <c r="BC180" s="68"/>
      <c r="BD180" s="68"/>
      <c r="BE180" s="68"/>
    </row>
    <row r="181" spans="1:57" x14ac:dyDescent="0.25">
      <c r="A181" s="123"/>
      <c r="B181" s="68"/>
      <c r="C181" s="68"/>
      <c r="D181" s="68"/>
      <c r="E181" s="68"/>
      <c r="F181" s="68"/>
      <c r="G181" s="68"/>
      <c r="H181" s="124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125"/>
      <c r="AX181" s="125"/>
      <c r="AY181" s="125"/>
      <c r="AZ181" s="125"/>
      <c r="BA181" s="125"/>
      <c r="BB181" s="125"/>
      <c r="BC181" s="68"/>
      <c r="BD181" s="68"/>
      <c r="BE181" s="68"/>
    </row>
    <row r="182" spans="1:57" x14ac:dyDescent="0.25">
      <c r="A182" s="123"/>
      <c r="B182" s="68"/>
      <c r="C182" s="68"/>
      <c r="D182" s="68"/>
      <c r="E182" s="68"/>
      <c r="F182" s="68"/>
      <c r="G182" s="68"/>
      <c r="H182" s="124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125"/>
      <c r="AX182" s="125"/>
      <c r="AY182" s="125"/>
      <c r="AZ182" s="125"/>
      <c r="BA182" s="125"/>
      <c r="BB182" s="125"/>
      <c r="BC182" s="68"/>
      <c r="BD182" s="68"/>
      <c r="BE182" s="68"/>
    </row>
    <row r="183" spans="1:57" x14ac:dyDescent="0.25">
      <c r="A183" s="123"/>
      <c r="B183" s="68"/>
      <c r="C183" s="68"/>
      <c r="D183" s="68"/>
      <c r="E183" s="68"/>
      <c r="F183" s="68"/>
      <c r="G183" s="68"/>
      <c r="H183" s="124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125"/>
      <c r="AX183" s="125"/>
      <c r="AY183" s="125"/>
      <c r="AZ183" s="125"/>
      <c r="BA183" s="125"/>
      <c r="BB183" s="125"/>
      <c r="BC183" s="68"/>
      <c r="BD183" s="68"/>
      <c r="BE183" s="68"/>
    </row>
    <row r="184" spans="1:57" x14ac:dyDescent="0.25">
      <c r="A184" s="123"/>
      <c r="B184" s="68"/>
      <c r="C184" s="68"/>
      <c r="D184" s="68"/>
      <c r="E184" s="68"/>
      <c r="F184" s="68"/>
      <c r="G184" s="68"/>
      <c r="H184" s="124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125"/>
      <c r="AX184" s="125"/>
      <c r="AY184" s="125"/>
      <c r="AZ184" s="125"/>
      <c r="BA184" s="125"/>
      <c r="BB184" s="125"/>
      <c r="BC184" s="68"/>
      <c r="BD184" s="68"/>
      <c r="BE184" s="68"/>
    </row>
    <row r="185" spans="1:57" x14ac:dyDescent="0.25">
      <c r="A185" s="123"/>
      <c r="B185" s="68"/>
      <c r="C185" s="68"/>
      <c r="D185" s="68"/>
      <c r="E185" s="68"/>
      <c r="F185" s="68"/>
      <c r="G185" s="68"/>
      <c r="H185" s="124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125"/>
      <c r="AX185" s="125"/>
      <c r="AY185" s="125"/>
      <c r="AZ185" s="125"/>
      <c r="BA185" s="125"/>
      <c r="BB185" s="125"/>
      <c r="BC185" s="68"/>
      <c r="BD185" s="68"/>
      <c r="BE185" s="68"/>
    </row>
    <row r="186" spans="1:57" x14ac:dyDescent="0.25">
      <c r="A186" s="123"/>
      <c r="B186" s="68"/>
      <c r="C186" s="68"/>
      <c r="D186" s="68"/>
      <c r="E186" s="68"/>
      <c r="F186" s="68"/>
      <c r="G186" s="68"/>
      <c r="H186" s="124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125"/>
      <c r="AX186" s="125"/>
      <c r="AY186" s="125"/>
      <c r="AZ186" s="125"/>
      <c r="BA186" s="125"/>
      <c r="BB186" s="125"/>
      <c r="BC186" s="68"/>
      <c r="BD186" s="68"/>
      <c r="BE186" s="68"/>
    </row>
    <row r="187" spans="1:57" x14ac:dyDescent="0.25">
      <c r="A187" s="123"/>
      <c r="B187" s="68"/>
      <c r="C187" s="68"/>
      <c r="D187" s="68"/>
      <c r="E187" s="68"/>
      <c r="F187" s="68"/>
      <c r="G187" s="68"/>
      <c r="H187" s="124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125"/>
      <c r="AX187" s="125"/>
      <c r="AY187" s="125"/>
      <c r="AZ187" s="125"/>
      <c r="BA187" s="125"/>
      <c r="BB187" s="125"/>
      <c r="BC187" s="68"/>
      <c r="BD187" s="68"/>
      <c r="BE187" s="68"/>
    </row>
    <row r="188" spans="1:57" x14ac:dyDescent="0.25">
      <c r="A188" s="123"/>
      <c r="B188" s="68"/>
      <c r="C188" s="68"/>
      <c r="D188" s="68"/>
      <c r="E188" s="68"/>
      <c r="F188" s="68"/>
      <c r="G188" s="68"/>
      <c r="H188" s="124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125"/>
      <c r="AX188" s="125"/>
      <c r="AY188" s="125"/>
      <c r="AZ188" s="125"/>
      <c r="BA188" s="125"/>
      <c r="BB188" s="125"/>
      <c r="BC188" s="68"/>
      <c r="BD188" s="68"/>
      <c r="BE188" s="68"/>
    </row>
    <row r="189" spans="1:57" x14ac:dyDescent="0.25">
      <c r="A189" s="123"/>
      <c r="B189" s="68"/>
      <c r="C189" s="68"/>
      <c r="D189" s="68"/>
      <c r="E189" s="68"/>
      <c r="F189" s="68"/>
      <c r="G189" s="68"/>
      <c r="H189" s="124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125"/>
      <c r="AX189" s="125"/>
      <c r="AY189" s="125"/>
      <c r="AZ189" s="125"/>
      <c r="BA189" s="125"/>
      <c r="BB189" s="125"/>
      <c r="BC189" s="68"/>
      <c r="BD189" s="68"/>
      <c r="BE189" s="68"/>
    </row>
    <row r="190" spans="1:57" x14ac:dyDescent="0.25">
      <c r="A190" s="123"/>
      <c r="B190" s="68"/>
      <c r="C190" s="68"/>
      <c r="D190" s="68"/>
      <c r="E190" s="68"/>
      <c r="F190" s="68"/>
      <c r="G190" s="68"/>
      <c r="H190" s="124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125"/>
      <c r="AX190" s="125"/>
      <c r="AY190" s="125"/>
      <c r="AZ190" s="125"/>
      <c r="BA190" s="125"/>
      <c r="BB190" s="125"/>
      <c r="BC190" s="68"/>
      <c r="BD190" s="68"/>
      <c r="BE190" s="68"/>
    </row>
    <row r="191" spans="1:57" x14ac:dyDescent="0.25">
      <c r="A191" s="123"/>
      <c r="B191" s="68"/>
      <c r="C191" s="68"/>
      <c r="D191" s="68"/>
      <c r="E191" s="68"/>
      <c r="F191" s="68"/>
      <c r="G191" s="68"/>
      <c r="H191" s="124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125"/>
      <c r="AX191" s="125"/>
      <c r="AY191" s="125"/>
      <c r="AZ191" s="125"/>
      <c r="BA191" s="125"/>
      <c r="BB191" s="125"/>
      <c r="BC191" s="68"/>
      <c r="BD191" s="68"/>
      <c r="BE191" s="68"/>
    </row>
    <row r="192" spans="1:57" x14ac:dyDescent="0.25">
      <c r="A192" s="123"/>
      <c r="B192" s="68"/>
      <c r="C192" s="68"/>
      <c r="D192" s="68"/>
      <c r="E192" s="68"/>
      <c r="F192" s="68"/>
      <c r="G192" s="68"/>
      <c r="H192" s="124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125"/>
      <c r="AX192" s="125"/>
      <c r="AY192" s="125"/>
      <c r="AZ192" s="125"/>
      <c r="BA192" s="125"/>
      <c r="BB192" s="125"/>
      <c r="BC192" s="68"/>
      <c r="BD192" s="68"/>
      <c r="BE192" s="68"/>
    </row>
    <row r="193" spans="1:57" x14ac:dyDescent="0.25">
      <c r="A193" s="123"/>
      <c r="B193" s="68"/>
      <c r="C193" s="68"/>
      <c r="D193" s="68"/>
      <c r="E193" s="68"/>
      <c r="F193" s="68"/>
      <c r="G193" s="68"/>
      <c r="H193" s="124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125"/>
      <c r="AX193" s="125"/>
      <c r="AY193" s="125"/>
      <c r="AZ193" s="125"/>
      <c r="BA193" s="125"/>
      <c r="BB193" s="125"/>
      <c r="BC193" s="68"/>
      <c r="BD193" s="68"/>
      <c r="BE193" s="68"/>
    </row>
    <row r="194" spans="1:57" x14ac:dyDescent="0.25">
      <c r="A194" s="123"/>
      <c r="B194" s="68"/>
      <c r="C194" s="68"/>
      <c r="D194" s="68"/>
      <c r="E194" s="68"/>
      <c r="F194" s="68"/>
      <c r="G194" s="68"/>
      <c r="H194" s="124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125"/>
      <c r="AX194" s="125"/>
      <c r="AY194" s="125"/>
      <c r="AZ194" s="125"/>
      <c r="BA194" s="125"/>
      <c r="BB194" s="125"/>
      <c r="BC194" s="68"/>
      <c r="BD194" s="68"/>
      <c r="BE194" s="68"/>
    </row>
    <row r="195" spans="1:57" x14ac:dyDescent="0.25">
      <c r="A195" s="123"/>
      <c r="B195" s="68"/>
      <c r="C195" s="68"/>
      <c r="D195" s="68"/>
      <c r="E195" s="68"/>
      <c r="F195" s="68"/>
      <c r="G195" s="68"/>
      <c r="H195" s="124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125"/>
      <c r="AX195" s="125"/>
      <c r="AY195" s="125"/>
      <c r="AZ195" s="125"/>
      <c r="BA195" s="125"/>
      <c r="BB195" s="125"/>
      <c r="BC195" s="68"/>
      <c r="BD195" s="68"/>
      <c r="BE195" s="68"/>
    </row>
    <row r="196" spans="1:57" x14ac:dyDescent="0.25">
      <c r="A196" s="123"/>
      <c r="B196" s="68"/>
      <c r="C196" s="68"/>
      <c r="D196" s="68"/>
      <c r="E196" s="68"/>
      <c r="F196" s="68"/>
      <c r="G196" s="68"/>
      <c r="H196" s="124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125"/>
      <c r="AX196" s="125"/>
      <c r="AY196" s="125"/>
      <c r="AZ196" s="125"/>
      <c r="BA196" s="125"/>
      <c r="BB196" s="125"/>
      <c r="BC196" s="68"/>
      <c r="BD196" s="68"/>
      <c r="BE196" s="68"/>
    </row>
    <row r="197" spans="1:57" x14ac:dyDescent="0.25">
      <c r="A197" s="123"/>
      <c r="B197" s="68"/>
      <c r="C197" s="68"/>
      <c r="D197" s="68"/>
      <c r="E197" s="68"/>
      <c r="F197" s="68"/>
      <c r="G197" s="68"/>
      <c r="H197" s="124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125"/>
      <c r="AX197" s="125"/>
      <c r="AY197" s="125"/>
      <c r="AZ197" s="125"/>
      <c r="BA197" s="125"/>
      <c r="BB197" s="125"/>
      <c r="BC197" s="68"/>
      <c r="BD197" s="68"/>
      <c r="BE197" s="68"/>
    </row>
    <row r="198" spans="1:57" x14ac:dyDescent="0.25">
      <c r="A198" s="123"/>
      <c r="B198" s="68"/>
      <c r="C198" s="68"/>
      <c r="D198" s="68"/>
      <c r="E198" s="68"/>
      <c r="F198" s="68"/>
      <c r="G198" s="68"/>
      <c r="H198" s="124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125"/>
      <c r="AX198" s="125"/>
      <c r="AY198" s="125"/>
      <c r="AZ198" s="125"/>
      <c r="BA198" s="125"/>
      <c r="BB198" s="125"/>
      <c r="BC198" s="68"/>
      <c r="BD198" s="68"/>
      <c r="BE198" s="68"/>
    </row>
    <row r="199" spans="1:57" x14ac:dyDescent="0.25">
      <c r="A199" s="123"/>
      <c r="B199" s="68"/>
      <c r="C199" s="68"/>
      <c r="D199" s="68"/>
      <c r="E199" s="68"/>
      <c r="F199" s="68"/>
      <c r="G199" s="68"/>
      <c r="H199" s="124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125"/>
      <c r="AX199" s="125"/>
      <c r="AY199" s="125"/>
      <c r="AZ199" s="125"/>
      <c r="BA199" s="125"/>
      <c r="BB199" s="125"/>
      <c r="BC199" s="68"/>
      <c r="BD199" s="68"/>
      <c r="BE199" s="68"/>
    </row>
    <row r="200" spans="1:57" x14ac:dyDescent="0.25">
      <c r="A200" s="123"/>
      <c r="B200" s="68"/>
      <c r="C200" s="68"/>
      <c r="D200" s="68"/>
      <c r="E200" s="68"/>
      <c r="F200" s="68"/>
      <c r="G200" s="68"/>
      <c r="H200" s="124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125"/>
      <c r="AX200" s="125"/>
      <c r="AY200" s="125"/>
      <c r="AZ200" s="125"/>
      <c r="BA200" s="125"/>
      <c r="BB200" s="125"/>
      <c r="BC200" s="68"/>
      <c r="BD200" s="68"/>
      <c r="BE200" s="68"/>
    </row>
    <row r="201" spans="1:57" x14ac:dyDescent="0.25">
      <c r="A201" s="123"/>
      <c r="B201" s="68"/>
      <c r="C201" s="68"/>
      <c r="D201" s="68"/>
      <c r="E201" s="68"/>
      <c r="F201" s="68"/>
      <c r="G201" s="68"/>
      <c r="H201" s="124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125"/>
      <c r="AX201" s="125"/>
      <c r="AY201" s="125"/>
      <c r="AZ201" s="125"/>
      <c r="BA201" s="125"/>
      <c r="BB201" s="125"/>
      <c r="BC201" s="68"/>
      <c r="BD201" s="68"/>
      <c r="BE201" s="68"/>
    </row>
    <row r="202" spans="1:57" x14ac:dyDescent="0.25">
      <c r="A202" s="123"/>
      <c r="B202" s="68"/>
      <c r="C202" s="68"/>
      <c r="D202" s="68"/>
      <c r="E202" s="68"/>
      <c r="F202" s="68"/>
      <c r="G202" s="68"/>
      <c r="H202" s="124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125"/>
      <c r="AX202" s="125"/>
      <c r="AY202" s="125"/>
      <c r="AZ202" s="125"/>
      <c r="BA202" s="125"/>
      <c r="BB202" s="125"/>
      <c r="BC202" s="68"/>
      <c r="BD202" s="68"/>
      <c r="BE202" s="68"/>
    </row>
    <row r="203" spans="1:57" x14ac:dyDescent="0.25">
      <c r="A203" s="123"/>
      <c r="B203" s="68"/>
      <c r="C203" s="68"/>
      <c r="D203" s="68"/>
      <c r="E203" s="68"/>
      <c r="F203" s="68"/>
      <c r="G203" s="68"/>
      <c r="H203" s="124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125"/>
      <c r="AX203" s="125"/>
      <c r="AY203" s="125"/>
      <c r="AZ203" s="125"/>
      <c r="BA203" s="125"/>
      <c r="BB203" s="125"/>
      <c r="BC203" s="68"/>
      <c r="BD203" s="68"/>
      <c r="BE203" s="68"/>
    </row>
    <row r="204" spans="1:57" x14ac:dyDescent="0.25">
      <c r="A204" s="123"/>
      <c r="B204" s="68"/>
      <c r="C204" s="68"/>
      <c r="D204" s="68"/>
      <c r="E204" s="68"/>
      <c r="F204" s="68"/>
      <c r="G204" s="68"/>
      <c r="H204" s="124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125"/>
      <c r="AX204" s="125"/>
      <c r="AY204" s="125"/>
      <c r="AZ204" s="125"/>
      <c r="BA204" s="125"/>
      <c r="BB204" s="125"/>
      <c r="BC204" s="68"/>
      <c r="BD204" s="68"/>
      <c r="BE204" s="68"/>
    </row>
    <row r="205" spans="1:57" x14ac:dyDescent="0.25">
      <c r="A205" s="123"/>
      <c r="B205" s="68"/>
      <c r="C205" s="68"/>
      <c r="D205" s="68"/>
      <c r="E205" s="68"/>
      <c r="F205" s="68"/>
      <c r="G205" s="68"/>
      <c r="H205" s="124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125"/>
      <c r="AX205" s="125"/>
      <c r="AY205" s="125"/>
      <c r="AZ205" s="125"/>
      <c r="BA205" s="125"/>
      <c r="BB205" s="125"/>
      <c r="BC205" s="68"/>
      <c r="BD205" s="68"/>
      <c r="BE205" s="68"/>
    </row>
    <row r="206" spans="1:57" x14ac:dyDescent="0.25">
      <c r="A206" s="123"/>
      <c r="B206" s="68"/>
      <c r="C206" s="68"/>
      <c r="D206" s="68"/>
      <c r="E206" s="68"/>
      <c r="F206" s="68"/>
      <c r="G206" s="68"/>
      <c r="H206" s="124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125"/>
      <c r="AX206" s="125"/>
      <c r="AY206" s="125"/>
      <c r="AZ206" s="125"/>
      <c r="BA206" s="125"/>
      <c r="BB206" s="125"/>
      <c r="BC206" s="68"/>
      <c r="BD206" s="68"/>
      <c r="BE206" s="68"/>
    </row>
    <row r="207" spans="1:57" x14ac:dyDescent="0.25">
      <c r="A207" s="123"/>
      <c r="B207" s="68"/>
      <c r="C207" s="68"/>
      <c r="D207" s="68"/>
      <c r="E207" s="68"/>
      <c r="F207" s="68"/>
      <c r="G207" s="68"/>
      <c r="H207" s="124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125"/>
      <c r="AX207" s="125"/>
      <c r="AY207" s="125"/>
      <c r="AZ207" s="125"/>
      <c r="BA207" s="125"/>
      <c r="BB207" s="125"/>
      <c r="BC207" s="68"/>
      <c r="BD207" s="68"/>
      <c r="BE207" s="68"/>
    </row>
    <row r="208" spans="1:57" x14ac:dyDescent="0.25">
      <c r="A208" s="123"/>
      <c r="B208" s="68"/>
      <c r="C208" s="68"/>
      <c r="D208" s="68"/>
      <c r="E208" s="68"/>
      <c r="F208" s="68"/>
      <c r="G208" s="68"/>
      <c r="H208" s="124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125"/>
      <c r="AX208" s="125"/>
      <c r="AY208" s="125"/>
      <c r="AZ208" s="125"/>
      <c r="BA208" s="125"/>
      <c r="BB208" s="125"/>
      <c r="BC208" s="68"/>
      <c r="BD208" s="68"/>
      <c r="BE208" s="68"/>
    </row>
    <row r="209" spans="1:57" x14ac:dyDescent="0.25">
      <c r="A209" s="123"/>
      <c r="B209" s="68"/>
      <c r="C209" s="68"/>
      <c r="D209" s="68"/>
      <c r="E209" s="68"/>
      <c r="F209" s="68"/>
      <c r="G209" s="68"/>
      <c r="H209" s="124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125"/>
      <c r="AX209" s="125"/>
      <c r="AY209" s="125"/>
      <c r="AZ209" s="125"/>
      <c r="BA209" s="125"/>
      <c r="BB209" s="125"/>
      <c r="BC209" s="68"/>
      <c r="BD209" s="68"/>
      <c r="BE209" s="68"/>
    </row>
    <row r="210" spans="1:57" x14ac:dyDescent="0.25">
      <c r="A210" s="123"/>
      <c r="B210" s="68"/>
      <c r="C210" s="68"/>
      <c r="D210" s="68"/>
      <c r="E210" s="68"/>
      <c r="F210" s="68"/>
      <c r="G210" s="68"/>
      <c r="H210" s="124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125"/>
      <c r="AX210" s="125"/>
      <c r="AY210" s="125"/>
      <c r="AZ210" s="125"/>
      <c r="BA210" s="125"/>
      <c r="BB210" s="125"/>
      <c r="BC210" s="68"/>
      <c r="BD210" s="68"/>
      <c r="BE210" s="68"/>
    </row>
    <row r="211" spans="1:57" x14ac:dyDescent="0.25">
      <c r="A211" s="123"/>
      <c r="B211" s="68"/>
      <c r="C211" s="68"/>
      <c r="D211" s="68"/>
      <c r="E211" s="68"/>
      <c r="F211" s="68"/>
      <c r="G211" s="68"/>
      <c r="H211" s="124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125"/>
      <c r="AX211" s="125"/>
      <c r="AY211" s="125"/>
      <c r="AZ211" s="125"/>
      <c r="BA211" s="125"/>
      <c r="BB211" s="125"/>
      <c r="BC211" s="68"/>
      <c r="BD211" s="68"/>
      <c r="BE211" s="68"/>
    </row>
    <row r="212" spans="1:57" x14ac:dyDescent="0.25">
      <c r="A212" s="123"/>
      <c r="B212" s="68"/>
      <c r="C212" s="68"/>
      <c r="D212" s="68"/>
      <c r="E212" s="68"/>
      <c r="F212" s="68"/>
      <c r="G212" s="68"/>
      <c r="H212" s="124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125"/>
      <c r="AX212" s="125"/>
      <c r="AY212" s="125"/>
      <c r="AZ212" s="125"/>
      <c r="BA212" s="125"/>
      <c r="BB212" s="125"/>
      <c r="BC212" s="68"/>
      <c r="BD212" s="68"/>
      <c r="BE212" s="68"/>
    </row>
    <row r="213" spans="1:57" x14ac:dyDescent="0.25">
      <c r="A213" s="123"/>
      <c r="B213" s="68"/>
      <c r="C213" s="68"/>
      <c r="D213" s="68"/>
      <c r="E213" s="68"/>
      <c r="F213" s="68"/>
      <c r="G213" s="68"/>
      <c r="H213" s="124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125"/>
      <c r="AX213" s="125"/>
      <c r="AY213" s="125"/>
      <c r="AZ213" s="125"/>
      <c r="BA213" s="125"/>
      <c r="BB213" s="125"/>
      <c r="BC213" s="68"/>
      <c r="BD213" s="68"/>
      <c r="BE213" s="68"/>
    </row>
    <row r="214" spans="1:57" x14ac:dyDescent="0.25">
      <c r="A214" s="123"/>
      <c r="B214" s="68"/>
      <c r="C214" s="68"/>
      <c r="D214" s="68"/>
      <c r="E214" s="68"/>
      <c r="F214" s="68"/>
      <c r="G214" s="68"/>
      <c r="H214" s="124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125"/>
      <c r="AX214" s="125"/>
      <c r="AY214" s="125"/>
      <c r="AZ214" s="125"/>
      <c r="BA214" s="125"/>
      <c r="BB214" s="125"/>
      <c r="BC214" s="68"/>
      <c r="BD214" s="68"/>
      <c r="BE214" s="68"/>
    </row>
    <row r="215" spans="1:57" x14ac:dyDescent="0.25">
      <c r="A215" s="123"/>
      <c r="B215" s="68"/>
      <c r="C215" s="68"/>
      <c r="D215" s="68"/>
      <c r="E215" s="68"/>
      <c r="F215" s="68"/>
      <c r="G215" s="68"/>
      <c r="H215" s="124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125"/>
      <c r="AX215" s="125"/>
      <c r="AY215" s="125"/>
      <c r="AZ215" s="125"/>
      <c r="BA215" s="125"/>
      <c r="BB215" s="125"/>
      <c r="BC215" s="68"/>
      <c r="BD215" s="68"/>
      <c r="BE215" s="68"/>
    </row>
    <row r="216" spans="1:57" x14ac:dyDescent="0.25">
      <c r="A216" s="123"/>
      <c r="B216" s="68"/>
      <c r="C216" s="68"/>
      <c r="D216" s="68"/>
      <c r="E216" s="68"/>
      <c r="F216" s="68"/>
      <c r="G216" s="68"/>
      <c r="H216" s="124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125"/>
      <c r="AX216" s="125"/>
      <c r="AY216" s="125"/>
      <c r="AZ216" s="125"/>
      <c r="BA216" s="125"/>
      <c r="BB216" s="125"/>
      <c r="BC216" s="68"/>
      <c r="BD216" s="68"/>
      <c r="BE216" s="68"/>
    </row>
    <row r="217" spans="1:57" x14ac:dyDescent="0.25">
      <c r="A217" s="123"/>
      <c r="B217" s="68"/>
      <c r="C217" s="68"/>
      <c r="D217" s="68"/>
      <c r="E217" s="68"/>
      <c r="F217" s="68"/>
      <c r="G217" s="68"/>
      <c r="H217" s="124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125"/>
      <c r="AX217" s="125"/>
      <c r="AY217" s="125"/>
      <c r="AZ217" s="125"/>
      <c r="BA217" s="125"/>
      <c r="BB217" s="125"/>
      <c r="BC217" s="68"/>
      <c r="BD217" s="68"/>
      <c r="BE217" s="68"/>
    </row>
    <row r="218" spans="1:57" x14ac:dyDescent="0.25">
      <c r="A218" s="123"/>
      <c r="B218" s="68"/>
      <c r="C218" s="68"/>
      <c r="D218" s="68"/>
      <c r="E218" s="68"/>
      <c r="F218" s="68"/>
      <c r="G218" s="68"/>
      <c r="H218" s="124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125"/>
      <c r="AX218" s="125"/>
      <c r="AY218" s="125"/>
      <c r="AZ218" s="125"/>
      <c r="BA218" s="125"/>
      <c r="BB218" s="125"/>
      <c r="BC218" s="68"/>
      <c r="BD218" s="68"/>
      <c r="BE218" s="68"/>
    </row>
    <row r="219" spans="1:57" x14ac:dyDescent="0.25">
      <c r="A219" s="123"/>
      <c r="B219" s="68"/>
      <c r="C219" s="68"/>
      <c r="D219" s="68"/>
      <c r="E219" s="68"/>
      <c r="F219" s="68"/>
      <c r="G219" s="68"/>
      <c r="H219" s="124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125"/>
      <c r="AX219" s="125"/>
      <c r="AY219" s="125"/>
      <c r="AZ219" s="125"/>
      <c r="BA219" s="125"/>
      <c r="BB219" s="125"/>
      <c r="BC219" s="68"/>
      <c r="BD219" s="68"/>
      <c r="BE219" s="68"/>
    </row>
    <row r="220" spans="1:57" x14ac:dyDescent="0.25">
      <c r="A220" s="123"/>
      <c r="B220" s="68"/>
      <c r="C220" s="68"/>
      <c r="D220" s="68"/>
      <c r="E220" s="68"/>
      <c r="F220" s="68"/>
      <c r="G220" s="68"/>
      <c r="H220" s="124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125"/>
      <c r="AX220" s="125"/>
      <c r="AY220" s="125"/>
      <c r="AZ220" s="125"/>
      <c r="BA220" s="125"/>
      <c r="BB220" s="125"/>
      <c r="BC220" s="68"/>
      <c r="BD220" s="68"/>
      <c r="BE220" s="68"/>
    </row>
    <row r="221" spans="1:57" x14ac:dyDescent="0.25">
      <c r="A221" s="123"/>
      <c r="B221" s="68"/>
      <c r="C221" s="68"/>
      <c r="D221" s="68"/>
      <c r="E221" s="68"/>
      <c r="F221" s="68"/>
      <c r="G221" s="68"/>
      <c r="H221" s="124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125"/>
      <c r="AX221" s="125"/>
      <c r="AY221" s="125"/>
      <c r="AZ221" s="125"/>
      <c r="BA221" s="125"/>
      <c r="BB221" s="125"/>
      <c r="BC221" s="68"/>
      <c r="BD221" s="68"/>
      <c r="BE221" s="68"/>
    </row>
    <row r="222" spans="1:57" x14ac:dyDescent="0.25">
      <c r="A222" s="123"/>
      <c r="B222" s="68"/>
      <c r="C222" s="68"/>
      <c r="D222" s="68"/>
      <c r="E222" s="68"/>
      <c r="F222" s="68"/>
      <c r="G222" s="68"/>
      <c r="H222" s="124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125"/>
      <c r="AX222" s="125"/>
      <c r="AY222" s="125"/>
      <c r="AZ222" s="125"/>
      <c r="BA222" s="125"/>
      <c r="BB222" s="125"/>
      <c r="BC222" s="68"/>
      <c r="BD222" s="68"/>
      <c r="BE222" s="68"/>
    </row>
    <row r="223" spans="1:57" x14ac:dyDescent="0.25">
      <c r="A223" s="123"/>
      <c r="B223" s="68"/>
      <c r="C223" s="68"/>
      <c r="D223" s="68"/>
      <c r="E223" s="68"/>
      <c r="F223" s="68"/>
      <c r="G223" s="68"/>
      <c r="H223" s="124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125"/>
      <c r="AX223" s="125"/>
      <c r="AY223" s="125"/>
      <c r="AZ223" s="125"/>
      <c r="BA223" s="125"/>
      <c r="BB223" s="125"/>
      <c r="BC223" s="68"/>
      <c r="BD223" s="68"/>
      <c r="BE223" s="68"/>
    </row>
    <row r="224" spans="1:57" x14ac:dyDescent="0.25">
      <c r="A224" s="123"/>
      <c r="B224" s="68"/>
      <c r="C224" s="68"/>
      <c r="D224" s="68"/>
      <c r="E224" s="68"/>
      <c r="F224" s="68"/>
      <c r="G224" s="68"/>
      <c r="H224" s="124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125"/>
      <c r="AX224" s="125"/>
      <c r="AY224" s="125"/>
      <c r="AZ224" s="125"/>
      <c r="BA224" s="125"/>
      <c r="BB224" s="125"/>
      <c r="BC224" s="68"/>
      <c r="BD224" s="68"/>
      <c r="BE224" s="68"/>
    </row>
    <row r="225" spans="1:57" x14ac:dyDescent="0.25">
      <c r="A225" s="123"/>
      <c r="B225" s="68"/>
      <c r="C225" s="68"/>
      <c r="D225" s="68"/>
      <c r="E225" s="68"/>
      <c r="F225" s="68"/>
      <c r="G225" s="68"/>
      <c r="H225" s="124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125"/>
      <c r="AX225" s="125"/>
      <c r="AY225" s="125"/>
      <c r="AZ225" s="125"/>
      <c r="BA225" s="125"/>
      <c r="BB225" s="125"/>
      <c r="BC225" s="68"/>
      <c r="BD225" s="68"/>
      <c r="BE225" s="68"/>
    </row>
    <row r="226" spans="1:57" x14ac:dyDescent="0.25">
      <c r="A226" s="123"/>
      <c r="B226" s="68"/>
      <c r="C226" s="68"/>
      <c r="D226" s="68"/>
      <c r="E226" s="68"/>
      <c r="F226" s="68"/>
      <c r="G226" s="68"/>
      <c r="H226" s="124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125"/>
      <c r="AX226" s="125"/>
      <c r="AY226" s="125"/>
      <c r="AZ226" s="125"/>
      <c r="BA226" s="125"/>
      <c r="BB226" s="125"/>
      <c r="BC226" s="68"/>
      <c r="BD226" s="68"/>
      <c r="BE226" s="68"/>
    </row>
    <row r="227" spans="1:57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</row>
    <row r="228" spans="1:57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</row>
    <row r="229" spans="1:57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</row>
  </sheetData>
  <mergeCells count="32">
    <mergeCell ref="B17:G17"/>
    <mergeCell ref="J17:L17"/>
    <mergeCell ref="AW45:BB45"/>
    <mergeCell ref="M45:X45"/>
    <mergeCell ref="Y45:AB45"/>
    <mergeCell ref="AC45:AF45"/>
    <mergeCell ref="AH45:AO45"/>
    <mergeCell ref="AQ45:AV45"/>
    <mergeCell ref="AH31:AO31"/>
    <mergeCell ref="AQ31:AV31"/>
    <mergeCell ref="AW31:BB31"/>
    <mergeCell ref="M17:X17"/>
    <mergeCell ref="Y17:AB17"/>
    <mergeCell ref="AC17:AF17"/>
    <mergeCell ref="AH17:AO17"/>
    <mergeCell ref="AQ17:AV17"/>
    <mergeCell ref="B45:G45"/>
    <mergeCell ref="J45:L45"/>
    <mergeCell ref="AQ3:AV3"/>
    <mergeCell ref="AW3:BB3"/>
    <mergeCell ref="AH3:AO3"/>
    <mergeCell ref="B3:G3"/>
    <mergeCell ref="J3:L3"/>
    <mergeCell ref="M3:X3"/>
    <mergeCell ref="Y3:AB3"/>
    <mergeCell ref="AC3:AF3"/>
    <mergeCell ref="AW17:BB17"/>
    <mergeCell ref="B31:G31"/>
    <mergeCell ref="J31:L31"/>
    <mergeCell ref="M31:X31"/>
    <mergeCell ref="Y31:AB31"/>
    <mergeCell ref="AC31:AF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90"/>
  <sheetViews>
    <sheetView zoomScale="90" zoomScaleNormal="90" workbookViewId="0">
      <pane xSplit="1" ySplit="3" topLeftCell="O29" activePane="bottomRight" state="frozen"/>
      <selection pane="topRight" activeCell="B1" sqref="B1"/>
      <selection pane="bottomLeft" activeCell="A2" sqref="A2"/>
      <selection pane="bottomRight" activeCell="AC48" sqref="AC48"/>
    </sheetView>
  </sheetViews>
  <sheetFormatPr defaultRowHeight="15" x14ac:dyDescent="0.25"/>
  <cols>
    <col min="1" max="1" width="44.42578125" style="42" bestFit="1" customWidth="1"/>
    <col min="2" max="3" width="15.42578125" style="42" customWidth="1"/>
    <col min="4" max="4" width="17" style="42" customWidth="1"/>
    <col min="5" max="5" width="15.140625" style="42" customWidth="1"/>
    <col min="6" max="6" width="16.140625" style="42" customWidth="1"/>
    <col min="7" max="7" width="17.85546875" style="42" customWidth="1"/>
    <col min="8" max="8" width="15.5703125" style="42" customWidth="1"/>
    <col min="9" max="9" width="15.28515625" style="42" customWidth="1"/>
    <col min="10" max="10" width="17.5703125" style="42" customWidth="1"/>
    <col min="11" max="11" width="13.140625" style="42" customWidth="1"/>
    <col min="12" max="12" width="15.7109375" style="42" customWidth="1"/>
    <col min="13" max="13" width="11.85546875" style="42" bestFit="1" customWidth="1"/>
    <col min="14" max="14" width="13.85546875" style="42" bestFit="1" customWidth="1"/>
    <col min="15" max="15" width="16.7109375" style="42" bestFit="1" customWidth="1"/>
    <col min="16" max="16" width="16.28515625" style="106" bestFit="1" customWidth="1"/>
    <col min="17" max="17" width="11.85546875" style="42" bestFit="1" customWidth="1"/>
    <col min="18" max="18" width="18.85546875" style="106" bestFit="1" customWidth="1"/>
    <col min="19" max="19" width="18.85546875" style="42" bestFit="1" customWidth="1"/>
    <col min="20" max="20" width="13.5703125" style="114" bestFit="1" customWidth="1"/>
    <col min="21" max="21" width="11.85546875" style="114" bestFit="1" customWidth="1"/>
    <col min="22" max="22" width="11.85546875" style="106" bestFit="1" customWidth="1"/>
    <col min="23" max="23" width="11.85546875" style="42" bestFit="1" customWidth="1"/>
    <col min="24" max="24" width="14.28515625" style="42" bestFit="1" customWidth="1"/>
    <col min="25" max="25" width="12.42578125" style="42" bestFit="1" customWidth="1"/>
    <col min="26" max="26" width="12.42578125" style="106" bestFit="1" customWidth="1"/>
    <col min="27" max="27" width="11.85546875" style="106" bestFit="1" customWidth="1"/>
    <col min="28" max="28" width="11.85546875" style="115" bestFit="1" customWidth="1"/>
    <col min="29" max="16384" width="9.140625" style="36"/>
  </cols>
  <sheetData>
    <row r="2" spans="1:28" ht="19.5" thickBot="1" x14ac:dyDescent="0.35">
      <c r="A2" s="127">
        <v>2013</v>
      </c>
    </row>
    <row r="3" spans="1:28" ht="75.75" thickBot="1" x14ac:dyDescent="0.35">
      <c r="A3" s="92" t="s">
        <v>0</v>
      </c>
      <c r="B3" s="60" t="s">
        <v>52</v>
      </c>
      <c r="C3" s="103" t="s">
        <v>53</v>
      </c>
      <c r="D3" s="61" t="s">
        <v>54</v>
      </c>
      <c r="E3" s="103" t="s">
        <v>55</v>
      </c>
      <c r="F3" s="61" t="s">
        <v>56</v>
      </c>
      <c r="G3" s="103" t="s">
        <v>57</v>
      </c>
      <c r="H3" s="61" t="s">
        <v>86</v>
      </c>
      <c r="I3" s="103" t="s">
        <v>87</v>
      </c>
      <c r="J3" s="62" t="s">
        <v>88</v>
      </c>
      <c r="K3" s="104" t="s">
        <v>89</v>
      </c>
      <c r="L3" s="63" t="s">
        <v>92</v>
      </c>
      <c r="M3" s="60" t="s">
        <v>59</v>
      </c>
      <c r="N3" s="103" t="s">
        <v>60</v>
      </c>
      <c r="O3" s="64" t="s">
        <v>61</v>
      </c>
      <c r="P3" s="65" t="s">
        <v>62</v>
      </c>
      <c r="Q3" s="64" t="s">
        <v>63</v>
      </c>
      <c r="R3" s="65" t="s">
        <v>64</v>
      </c>
      <c r="S3" s="62" t="s">
        <v>65</v>
      </c>
      <c r="T3" s="78" t="s">
        <v>66</v>
      </c>
      <c r="U3" s="81" t="s">
        <v>67</v>
      </c>
      <c r="V3" s="87" t="s">
        <v>68</v>
      </c>
      <c r="W3" s="91" t="s">
        <v>69</v>
      </c>
      <c r="X3" s="90" t="s">
        <v>70</v>
      </c>
      <c r="Y3" s="101" t="s">
        <v>71</v>
      </c>
      <c r="Z3" s="86" t="s">
        <v>72</v>
      </c>
      <c r="AA3" s="98" t="s">
        <v>73</v>
      </c>
      <c r="AB3" s="72" t="s">
        <v>74</v>
      </c>
    </row>
    <row r="4" spans="1:28" x14ac:dyDescent="0.25">
      <c r="A4" s="74" t="s">
        <v>45</v>
      </c>
      <c r="B4" s="54">
        <v>1759498</v>
      </c>
      <c r="C4" s="55">
        <v>1476984</v>
      </c>
      <c r="D4" s="55">
        <v>1904565</v>
      </c>
      <c r="E4" s="54">
        <v>1759498</v>
      </c>
      <c r="F4" s="55">
        <v>1476984</v>
      </c>
      <c r="G4" s="55">
        <v>1904565</v>
      </c>
      <c r="H4" s="55">
        <v>2497667</v>
      </c>
      <c r="I4" s="55">
        <v>2215153</v>
      </c>
      <c r="J4" s="56">
        <v>2642734</v>
      </c>
      <c r="K4" s="54">
        <v>3682430</v>
      </c>
      <c r="L4" s="57">
        <v>2952676</v>
      </c>
      <c r="M4" s="58">
        <v>0.58909999999999996</v>
      </c>
      <c r="N4" s="55">
        <v>1739561</v>
      </c>
      <c r="O4" s="55">
        <v>0</v>
      </c>
      <c r="P4" s="59">
        <v>0.58909999999999996</v>
      </c>
      <c r="Q4" s="55">
        <v>1739561</v>
      </c>
      <c r="R4" s="59">
        <v>0.4299</v>
      </c>
      <c r="S4" s="56">
        <f>L4*R4</f>
        <v>1269355.4124</v>
      </c>
      <c r="T4" s="53">
        <v>0</v>
      </c>
      <c r="U4" s="46">
        <v>0</v>
      </c>
      <c r="V4" s="46">
        <v>0.4299</v>
      </c>
      <c r="W4" s="73">
        <v>1269355.4124</v>
      </c>
      <c r="X4" s="100">
        <v>1213115</v>
      </c>
      <c r="Y4" s="88">
        <v>0</v>
      </c>
      <c r="Z4" s="53">
        <v>0.1075</v>
      </c>
      <c r="AA4" s="46">
        <v>0.05</v>
      </c>
      <c r="AB4" s="88">
        <v>147634</v>
      </c>
    </row>
    <row r="5" spans="1:28" x14ac:dyDescent="0.25">
      <c r="A5" s="99" t="s">
        <v>46</v>
      </c>
      <c r="B5" s="37">
        <v>1781027</v>
      </c>
      <c r="C5" s="38">
        <v>1750758</v>
      </c>
      <c r="D5" s="38">
        <v>2030546</v>
      </c>
      <c r="E5" s="38">
        <v>1781027</v>
      </c>
      <c r="F5" s="38">
        <v>1750758</v>
      </c>
      <c r="G5" s="38">
        <v>2030546</v>
      </c>
      <c r="H5" s="38">
        <v>2435235</v>
      </c>
      <c r="I5" s="38">
        <v>2404967</v>
      </c>
      <c r="J5" s="39">
        <v>2684754</v>
      </c>
      <c r="K5" s="37">
        <v>2536894</v>
      </c>
      <c r="L5" s="57">
        <f t="shared" ref="L5" si="0">K5*1.031</f>
        <v>2615537.7139999997</v>
      </c>
      <c r="M5" s="27">
        <v>0.50580000000000003</v>
      </c>
      <c r="N5" s="38">
        <v>1323475</v>
      </c>
      <c r="O5" s="38">
        <v>0</v>
      </c>
      <c r="P5" s="28">
        <v>0.50580000000000003</v>
      </c>
      <c r="Q5" s="38">
        <v>1323475</v>
      </c>
      <c r="R5" s="28">
        <v>0.34649999999999997</v>
      </c>
      <c r="S5" s="39">
        <v>906776</v>
      </c>
      <c r="T5" s="53">
        <v>0</v>
      </c>
      <c r="U5" s="46">
        <v>0</v>
      </c>
      <c r="V5" s="46">
        <v>0.34649999999999997</v>
      </c>
      <c r="W5" s="73">
        <v>906776</v>
      </c>
      <c r="X5" s="100">
        <v>1293359</v>
      </c>
      <c r="Y5" s="88">
        <v>0</v>
      </c>
      <c r="Z5" s="53">
        <v>8.6599999999999996E-2</v>
      </c>
      <c r="AA5" s="46">
        <v>0.05</v>
      </c>
      <c r="AB5" s="88">
        <v>130842</v>
      </c>
    </row>
    <row r="6" spans="1:28" x14ac:dyDescent="0.25">
      <c r="A6" s="99" t="s">
        <v>47</v>
      </c>
      <c r="B6" s="37">
        <v>1579800</v>
      </c>
      <c r="C6" s="38">
        <v>1578829</v>
      </c>
      <c r="D6" s="38">
        <v>1457563</v>
      </c>
      <c r="E6" s="38">
        <v>1579800</v>
      </c>
      <c r="F6" s="38">
        <v>1578829</v>
      </c>
      <c r="G6" s="38">
        <v>1457563</v>
      </c>
      <c r="H6" s="38">
        <v>1804919</v>
      </c>
      <c r="I6" s="38">
        <v>1803947</v>
      </c>
      <c r="J6" s="39">
        <v>1682681</v>
      </c>
      <c r="K6" s="37">
        <v>1046920</v>
      </c>
      <c r="L6" s="57">
        <v>900473</v>
      </c>
      <c r="M6" s="27">
        <v>0</v>
      </c>
      <c r="N6" s="38">
        <v>0</v>
      </c>
      <c r="O6" s="38">
        <v>0</v>
      </c>
      <c r="P6" s="28">
        <v>0</v>
      </c>
      <c r="Q6" s="38">
        <v>0</v>
      </c>
      <c r="R6" s="28">
        <v>0</v>
      </c>
      <c r="S6" s="39">
        <v>0</v>
      </c>
      <c r="T6" s="53">
        <v>0</v>
      </c>
      <c r="U6" s="46">
        <v>0</v>
      </c>
      <c r="V6" s="46">
        <v>0</v>
      </c>
      <c r="W6" s="73">
        <v>0</v>
      </c>
      <c r="X6" s="100">
        <v>923807</v>
      </c>
      <c r="Y6" s="88">
        <v>0</v>
      </c>
      <c r="Z6" s="53">
        <v>0</v>
      </c>
      <c r="AA6" s="46">
        <v>0</v>
      </c>
      <c r="AB6" s="88">
        <v>0</v>
      </c>
    </row>
    <row r="7" spans="1:28" x14ac:dyDescent="0.25">
      <c r="A7" s="99" t="s">
        <v>48</v>
      </c>
      <c r="B7" s="37">
        <v>1949604</v>
      </c>
      <c r="C7" s="38">
        <v>2340809</v>
      </c>
      <c r="D7" s="38">
        <v>1752030</v>
      </c>
      <c r="E7" s="38">
        <v>1949604</v>
      </c>
      <c r="F7" s="38">
        <v>2340809</v>
      </c>
      <c r="G7" s="38">
        <v>1752030</v>
      </c>
      <c r="H7" s="38">
        <v>2531124</v>
      </c>
      <c r="I7" s="38">
        <v>2922329</v>
      </c>
      <c r="J7" s="39">
        <v>2333550</v>
      </c>
      <c r="K7" s="37">
        <v>1773837</v>
      </c>
      <c r="L7" s="57">
        <v>2326080</v>
      </c>
      <c r="M7" s="27">
        <v>0.4259</v>
      </c>
      <c r="N7" s="38">
        <v>990623</v>
      </c>
      <c r="O7" s="38">
        <v>0</v>
      </c>
      <c r="P7" s="28">
        <v>0.4259</v>
      </c>
      <c r="Q7" s="38">
        <v>570948.63227121916</v>
      </c>
      <c r="R7" s="28">
        <v>0.27350000000000002</v>
      </c>
      <c r="S7" s="39">
        <v>636277</v>
      </c>
      <c r="T7" s="53">
        <v>0</v>
      </c>
      <c r="U7" s="46">
        <v>0</v>
      </c>
      <c r="V7" s="46">
        <v>0.22259999999999999</v>
      </c>
      <c r="W7" s="73">
        <v>331608.55559999996</v>
      </c>
      <c r="X7" s="100">
        <v>1335457</v>
      </c>
      <c r="Y7" s="88">
        <v>0</v>
      </c>
      <c r="Z7" s="53">
        <v>6.8400000000000002E-2</v>
      </c>
      <c r="AA7" s="46">
        <v>0.05</v>
      </c>
      <c r="AB7" s="88">
        <v>116304</v>
      </c>
    </row>
    <row r="8" spans="1:28" x14ac:dyDescent="0.25">
      <c r="A8" s="99" t="s">
        <v>49</v>
      </c>
      <c r="B8" s="37">
        <v>1101446</v>
      </c>
      <c r="C8" s="38">
        <v>1276412</v>
      </c>
      <c r="D8" s="38">
        <v>1221044</v>
      </c>
      <c r="E8" s="38">
        <v>1101446</v>
      </c>
      <c r="F8" s="38">
        <v>1276412</v>
      </c>
      <c r="G8" s="38">
        <v>1221044</v>
      </c>
      <c r="H8" s="38">
        <v>1272890</v>
      </c>
      <c r="I8" s="38">
        <v>1447855</v>
      </c>
      <c r="J8" s="39">
        <v>1392487</v>
      </c>
      <c r="K8" s="37">
        <v>943758</v>
      </c>
      <c r="L8" s="57">
        <v>685773</v>
      </c>
      <c r="M8" s="27">
        <v>0</v>
      </c>
      <c r="N8" s="38">
        <v>0</v>
      </c>
      <c r="O8" s="38">
        <v>0</v>
      </c>
      <c r="P8" s="28">
        <v>0</v>
      </c>
      <c r="Q8" s="38">
        <v>0</v>
      </c>
      <c r="R8" s="28">
        <v>0</v>
      </c>
      <c r="S8" s="39">
        <v>0</v>
      </c>
      <c r="T8" s="53">
        <v>0</v>
      </c>
      <c r="U8" s="46">
        <v>0</v>
      </c>
      <c r="V8" s="46">
        <v>0</v>
      </c>
      <c r="W8" s="73">
        <v>0</v>
      </c>
      <c r="X8" s="100">
        <v>759830</v>
      </c>
      <c r="Y8" s="88">
        <v>0</v>
      </c>
      <c r="Z8" s="53">
        <v>0</v>
      </c>
      <c r="AA8" s="46">
        <v>0</v>
      </c>
      <c r="AB8" s="88">
        <v>0</v>
      </c>
    </row>
    <row r="9" spans="1:28" x14ac:dyDescent="0.25">
      <c r="A9" s="99" t="s">
        <v>94</v>
      </c>
      <c r="B9" s="37">
        <v>1543654</v>
      </c>
      <c r="C9" s="38">
        <v>1414647</v>
      </c>
      <c r="D9" s="38">
        <v>1705678</v>
      </c>
      <c r="E9" s="38">
        <v>1543654</v>
      </c>
      <c r="F9" s="38">
        <v>1414647</v>
      </c>
      <c r="G9" s="38">
        <v>1705678</v>
      </c>
      <c r="H9" s="38">
        <v>1767188</v>
      </c>
      <c r="I9" s="38">
        <v>1638181</v>
      </c>
      <c r="J9" s="39">
        <v>1929212</v>
      </c>
      <c r="K9" s="37">
        <v>1612896</v>
      </c>
      <c r="L9" s="57">
        <v>1155168</v>
      </c>
      <c r="M9" s="27">
        <v>5.96E-2</v>
      </c>
      <c r="N9" s="38">
        <v>68848</v>
      </c>
      <c r="O9" s="38">
        <v>0</v>
      </c>
      <c r="P9" s="27">
        <v>5.96E-2</v>
      </c>
      <c r="Q9" s="38">
        <v>68848</v>
      </c>
      <c r="R9" s="28">
        <v>0</v>
      </c>
      <c r="S9" s="39">
        <v>0</v>
      </c>
      <c r="T9" s="140">
        <v>0</v>
      </c>
      <c r="U9" s="46">
        <v>0</v>
      </c>
      <c r="V9" s="141">
        <v>0</v>
      </c>
      <c r="W9" s="73">
        <v>0</v>
      </c>
      <c r="X9" s="100">
        <v>1086320</v>
      </c>
      <c r="Y9" s="88">
        <v>0</v>
      </c>
      <c r="Z9" s="53">
        <v>0</v>
      </c>
      <c r="AA9" s="46">
        <v>0</v>
      </c>
      <c r="AB9" s="88">
        <v>0</v>
      </c>
    </row>
    <row r="10" spans="1:28" x14ac:dyDescent="0.25">
      <c r="A10" s="99" t="s">
        <v>50</v>
      </c>
      <c r="B10" s="47">
        <v>1069733</v>
      </c>
      <c r="C10" s="30">
        <v>1119434</v>
      </c>
      <c r="D10" s="30">
        <v>1094164</v>
      </c>
      <c r="E10" s="30">
        <v>1069733</v>
      </c>
      <c r="F10" s="30">
        <v>1119434</v>
      </c>
      <c r="G10" s="30">
        <v>1094164</v>
      </c>
      <c r="H10" s="30">
        <v>1338298</v>
      </c>
      <c r="I10" s="30">
        <v>1387999</v>
      </c>
      <c r="J10" s="48">
        <v>1362729</v>
      </c>
      <c r="K10" s="47">
        <v>1301891</v>
      </c>
      <c r="L10" s="57">
        <v>1074262</v>
      </c>
      <c r="M10" s="51">
        <v>0.35120000000000001</v>
      </c>
      <c r="N10" s="45">
        <v>377332</v>
      </c>
      <c r="O10" s="45">
        <v>0</v>
      </c>
      <c r="P10" s="29">
        <v>0.35120000000000001</v>
      </c>
      <c r="Q10" s="45">
        <v>377332</v>
      </c>
      <c r="R10" s="29">
        <v>0.1898</v>
      </c>
      <c r="S10" s="52">
        <v>870366</v>
      </c>
      <c r="T10" s="53">
        <v>-7.6300000000000007E-2</v>
      </c>
      <c r="U10" s="46">
        <v>-4.0099999999999997E-2</v>
      </c>
      <c r="V10" s="46">
        <v>0.1497</v>
      </c>
      <c r="W10" s="73">
        <v>160846</v>
      </c>
      <c r="X10" s="100">
        <v>696929</v>
      </c>
      <c r="Y10" s="88">
        <v>0</v>
      </c>
      <c r="Z10" s="53">
        <v>3.7400000000000003E-2</v>
      </c>
      <c r="AA10" s="46">
        <v>3.7400000000000003E-2</v>
      </c>
      <c r="AB10" s="88">
        <v>40212</v>
      </c>
    </row>
    <row r="11" spans="1:28" x14ac:dyDescent="0.25">
      <c r="A11" s="99" t="s">
        <v>80</v>
      </c>
      <c r="B11" s="47">
        <v>1233504</v>
      </c>
      <c r="C11" s="30">
        <v>1278362</v>
      </c>
      <c r="D11" s="30">
        <v>1053153</v>
      </c>
      <c r="E11" s="30">
        <v>1233504</v>
      </c>
      <c r="F11" s="30">
        <v>1278362</v>
      </c>
      <c r="G11" s="30">
        <v>1053153</v>
      </c>
      <c r="H11" s="30">
        <v>1480014</v>
      </c>
      <c r="I11" s="30">
        <v>1524871</v>
      </c>
      <c r="J11" s="48">
        <v>1299662</v>
      </c>
      <c r="K11" s="47">
        <v>1138528</v>
      </c>
      <c r="L11" s="57">
        <v>986038</v>
      </c>
      <c r="M11" s="51">
        <v>0.18640000000000001</v>
      </c>
      <c r="N11" s="44">
        <v>183836</v>
      </c>
      <c r="O11" s="44">
        <v>0</v>
      </c>
      <c r="P11" s="29">
        <v>0.18640000000000001</v>
      </c>
      <c r="Q11" s="44">
        <v>183836</v>
      </c>
      <c r="R11" s="29">
        <v>2.3900000000000001E-2</v>
      </c>
      <c r="S11" s="49">
        <v>23520</v>
      </c>
      <c r="T11" s="53">
        <v>0</v>
      </c>
      <c r="U11" s="46">
        <v>0</v>
      </c>
      <c r="V11" s="46">
        <v>0</v>
      </c>
      <c r="W11" s="73">
        <v>0</v>
      </c>
      <c r="X11" s="100">
        <v>802202</v>
      </c>
      <c r="Y11" s="88">
        <v>0</v>
      </c>
      <c r="Z11" s="53">
        <v>6.0000000000000001E-3</v>
      </c>
      <c r="AA11" s="46">
        <v>0</v>
      </c>
      <c r="AB11" s="88">
        <v>0</v>
      </c>
    </row>
    <row r="12" spans="1:28" x14ac:dyDescent="0.25">
      <c r="A12" s="99" t="s">
        <v>51</v>
      </c>
      <c r="B12" s="37">
        <v>1017697</v>
      </c>
      <c r="C12" s="38">
        <v>1125082</v>
      </c>
      <c r="D12" s="38">
        <v>925169</v>
      </c>
      <c r="E12" s="38">
        <v>1017697</v>
      </c>
      <c r="F12" s="38">
        <v>1125082</v>
      </c>
      <c r="G12" s="38">
        <v>925169</v>
      </c>
      <c r="H12" s="38">
        <v>1155342</v>
      </c>
      <c r="I12" s="38">
        <v>1262727</v>
      </c>
      <c r="J12" s="38">
        <v>1062814</v>
      </c>
      <c r="K12" s="37">
        <v>543773</v>
      </c>
      <c r="L12" s="57">
        <v>550582</v>
      </c>
      <c r="M12" s="27">
        <v>0</v>
      </c>
      <c r="N12" s="38">
        <v>0</v>
      </c>
      <c r="O12" s="38">
        <v>0</v>
      </c>
      <c r="P12" s="28">
        <v>0</v>
      </c>
      <c r="Q12" s="38">
        <v>0</v>
      </c>
      <c r="R12" s="28">
        <v>0</v>
      </c>
      <c r="S12" s="39">
        <v>0</v>
      </c>
      <c r="T12" s="53">
        <v>0</v>
      </c>
      <c r="U12" s="46">
        <v>0</v>
      </c>
      <c r="V12" s="46">
        <v>0</v>
      </c>
      <c r="W12" s="73">
        <v>0</v>
      </c>
      <c r="X12" s="100">
        <v>644425</v>
      </c>
      <c r="Y12" s="88">
        <v>85584</v>
      </c>
      <c r="Z12" s="53">
        <v>0</v>
      </c>
      <c r="AA12" s="46">
        <v>0</v>
      </c>
      <c r="AB12" s="88">
        <v>0</v>
      </c>
    </row>
    <row r="13" spans="1:28" ht="15.75" thickBot="1" x14ac:dyDescent="0.3">
      <c r="A13" s="76" t="s">
        <v>81</v>
      </c>
      <c r="B13" s="118">
        <v>1102125</v>
      </c>
      <c r="C13" s="119">
        <v>1255810</v>
      </c>
      <c r="D13" s="119">
        <v>1107819</v>
      </c>
      <c r="E13" s="119">
        <v>1102125</v>
      </c>
      <c r="F13" s="119">
        <v>1255810</v>
      </c>
      <c r="G13" s="119">
        <v>1107819</v>
      </c>
      <c r="H13" s="119">
        <v>1420902</v>
      </c>
      <c r="I13" s="119">
        <v>1574586</v>
      </c>
      <c r="J13" s="120">
        <v>1426595</v>
      </c>
      <c r="K13" s="118">
        <v>1043781</v>
      </c>
      <c r="L13" s="57">
        <v>1275106</v>
      </c>
      <c r="M13" s="121">
        <v>0.4279</v>
      </c>
      <c r="N13" s="119">
        <v>545595</v>
      </c>
      <c r="O13" s="119">
        <v>0</v>
      </c>
      <c r="P13" s="122">
        <v>0.4279</v>
      </c>
      <c r="Q13" s="119">
        <v>545595</v>
      </c>
      <c r="R13" s="122">
        <v>0.27529999999999999</v>
      </c>
      <c r="S13" s="120">
        <v>351030</v>
      </c>
      <c r="T13" s="97">
        <v>0</v>
      </c>
      <c r="U13" s="82">
        <v>0</v>
      </c>
      <c r="V13" s="82">
        <v>0.18410000000000001</v>
      </c>
      <c r="W13" s="89">
        <v>237603.87839999999</v>
      </c>
      <c r="X13" s="102">
        <v>729510</v>
      </c>
      <c r="Y13" s="96">
        <v>0</v>
      </c>
      <c r="Z13" s="97">
        <v>6.88E-2</v>
      </c>
      <c r="AA13" s="82">
        <v>0.05</v>
      </c>
      <c r="AB13" s="96">
        <v>63755</v>
      </c>
    </row>
    <row r="14" spans="1:28" x14ac:dyDescent="0.2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N14" s="105"/>
      <c r="O14" s="105"/>
      <c r="Q14" s="105"/>
      <c r="S14" s="105"/>
      <c r="T14" s="107"/>
      <c r="U14" s="107"/>
      <c r="V14" s="107"/>
      <c r="W14" s="108"/>
      <c r="X14" s="108"/>
      <c r="Y14" s="108"/>
      <c r="Z14" s="107"/>
      <c r="AA14" s="107"/>
      <c r="AB14" s="108"/>
    </row>
    <row r="15" spans="1:28" ht="19.5" thickBot="1" x14ac:dyDescent="0.35">
      <c r="A15" s="127">
        <v>2014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  <c r="N15" s="105"/>
      <c r="O15" s="105"/>
      <c r="Q15" s="105"/>
      <c r="S15" s="105"/>
      <c r="T15" s="107"/>
      <c r="U15" s="107"/>
      <c r="V15" s="107"/>
      <c r="W15" s="108"/>
      <c r="X15" s="108"/>
      <c r="Y15" s="108"/>
      <c r="Z15" s="107"/>
      <c r="AA15" s="107"/>
      <c r="AB15" s="108"/>
    </row>
    <row r="16" spans="1:28" ht="75.75" thickBot="1" x14ac:dyDescent="0.35">
      <c r="A16" s="92" t="s">
        <v>0</v>
      </c>
      <c r="B16" s="60" t="s">
        <v>52</v>
      </c>
      <c r="C16" s="103" t="s">
        <v>53</v>
      </c>
      <c r="D16" s="61" t="s">
        <v>54</v>
      </c>
      <c r="E16" s="103" t="s">
        <v>55</v>
      </c>
      <c r="F16" s="61" t="s">
        <v>56</v>
      </c>
      <c r="G16" s="103" t="s">
        <v>57</v>
      </c>
      <c r="H16" s="61" t="s">
        <v>86</v>
      </c>
      <c r="I16" s="130" t="s">
        <v>87</v>
      </c>
      <c r="J16" s="62" t="s">
        <v>88</v>
      </c>
      <c r="K16" s="104" t="s">
        <v>89</v>
      </c>
      <c r="L16" s="63" t="s">
        <v>58</v>
      </c>
      <c r="M16" s="60" t="s">
        <v>59</v>
      </c>
      <c r="N16" s="103" t="s">
        <v>60</v>
      </c>
      <c r="O16" s="64" t="s">
        <v>61</v>
      </c>
      <c r="P16" s="65" t="s">
        <v>62</v>
      </c>
      <c r="Q16" s="64" t="s">
        <v>63</v>
      </c>
      <c r="R16" s="65" t="s">
        <v>64</v>
      </c>
      <c r="S16" s="62" t="s">
        <v>65</v>
      </c>
      <c r="T16" s="78" t="s">
        <v>66</v>
      </c>
      <c r="U16" s="81" t="s">
        <v>67</v>
      </c>
      <c r="V16" s="87" t="s">
        <v>68</v>
      </c>
      <c r="W16" s="91" t="s">
        <v>69</v>
      </c>
      <c r="X16" s="90" t="s">
        <v>70</v>
      </c>
      <c r="Y16" s="101" t="s">
        <v>71</v>
      </c>
      <c r="Z16" s="86" t="s">
        <v>72</v>
      </c>
      <c r="AA16" s="98" t="s">
        <v>73</v>
      </c>
      <c r="AB16" s="72" t="s">
        <v>74</v>
      </c>
    </row>
    <row r="17" spans="1:28" x14ac:dyDescent="0.25">
      <c r="A17" s="74" t="s">
        <v>45</v>
      </c>
      <c r="B17" s="54">
        <v>1718543.7130858207</v>
      </c>
      <c r="C17" s="55">
        <v>1442606</v>
      </c>
      <c r="D17" s="55">
        <v>1860234.3631693283</v>
      </c>
      <c r="E17" s="55">
        <f>B17</f>
        <v>1718543.7130858207</v>
      </c>
      <c r="F17" s="55">
        <v>1442605.7806196231</v>
      </c>
      <c r="G17" s="55">
        <f t="shared" ref="G17" si="1">D17</f>
        <v>1860234.3631693283</v>
      </c>
      <c r="H17" s="55">
        <v>2442687.46308582</v>
      </c>
      <c r="I17" s="55">
        <v>2166749.5306196231</v>
      </c>
      <c r="J17" s="56">
        <v>2584378.1131693283</v>
      </c>
      <c r="K17" s="54">
        <v>3682430</v>
      </c>
      <c r="L17" s="57">
        <v>2896575</v>
      </c>
      <c r="M17" s="58">
        <v>0.60609999999999997</v>
      </c>
      <c r="N17" s="55">
        <v>8735.5086306032954</v>
      </c>
      <c r="O17" s="55">
        <v>0</v>
      </c>
      <c r="P17" s="59">
        <v>8.9255879516210168E-3</v>
      </c>
      <c r="Q17" s="55">
        <v>8735.5086306032954</v>
      </c>
      <c r="R17" s="59">
        <v>0</v>
      </c>
      <c r="S17" s="56">
        <v>0</v>
      </c>
      <c r="T17" s="53">
        <v>0</v>
      </c>
      <c r="U17" s="46">
        <v>0</v>
      </c>
      <c r="V17" s="46">
        <v>0</v>
      </c>
      <c r="W17" s="73">
        <v>0</v>
      </c>
      <c r="X17" s="100">
        <v>969968.49136939668</v>
      </c>
      <c r="Y17" s="88">
        <v>0</v>
      </c>
      <c r="Z17" s="53">
        <v>0</v>
      </c>
      <c r="AA17" s="46">
        <v>0</v>
      </c>
      <c r="AB17" s="88">
        <v>0</v>
      </c>
    </row>
    <row r="18" spans="1:28" x14ac:dyDescent="0.25">
      <c r="A18" s="99" t="s">
        <v>46</v>
      </c>
      <c r="B18" s="37">
        <v>1748283</v>
      </c>
      <c r="C18" s="38">
        <v>1718571</v>
      </c>
      <c r="D18" s="38">
        <v>1993573.7235216862</v>
      </c>
      <c r="E18" s="38">
        <v>1748283.0432480099</v>
      </c>
      <c r="F18" s="38">
        <v>1718570.990570643</v>
      </c>
      <c r="G18" s="38">
        <v>1993573.7235216862</v>
      </c>
      <c r="H18" s="38">
        <v>2390061.6235344899</v>
      </c>
      <c r="I18" s="38">
        <v>2360349.5708571235</v>
      </c>
      <c r="J18" s="39">
        <v>2635352.3038081666</v>
      </c>
      <c r="K18" s="37">
        <v>2536894</v>
      </c>
      <c r="L18" s="57">
        <v>2567114.321145921</v>
      </c>
      <c r="M18" s="27">
        <v>0</v>
      </c>
      <c r="N18" s="38">
        <v>0</v>
      </c>
      <c r="O18" s="38">
        <v>0</v>
      </c>
      <c r="P18" s="28">
        <v>0</v>
      </c>
      <c r="Q18" s="38">
        <v>0</v>
      </c>
      <c r="R18" s="28">
        <v>0</v>
      </c>
      <c r="S18" s="39">
        <v>0</v>
      </c>
      <c r="T18" s="53">
        <v>0</v>
      </c>
      <c r="U18" s="46">
        <v>0</v>
      </c>
      <c r="V18" s="46">
        <v>4.2299999999999997E-2</v>
      </c>
      <c r="W18" s="73">
        <v>108871.6131</v>
      </c>
      <c r="X18" s="100">
        <v>0</v>
      </c>
      <c r="Y18" s="88">
        <v>0</v>
      </c>
      <c r="Z18" s="53">
        <v>0</v>
      </c>
      <c r="AA18" s="46">
        <v>0</v>
      </c>
      <c r="AB18" s="88">
        <v>0</v>
      </c>
    </row>
    <row r="19" spans="1:28" x14ac:dyDescent="0.25">
      <c r="A19" s="99" t="s">
        <v>47</v>
      </c>
      <c r="B19" s="37">
        <v>1579800</v>
      </c>
      <c r="C19" s="38">
        <v>1578829</v>
      </c>
      <c r="D19" s="38">
        <v>1457563.2458880285</v>
      </c>
      <c r="E19" s="38">
        <v>1579800.2936057753</v>
      </c>
      <c r="F19" s="38">
        <v>1578829.0161393587</v>
      </c>
      <c r="G19" s="38">
        <v>1457563.2458880285</v>
      </c>
      <c r="H19" s="38">
        <v>1811897.3228375083</v>
      </c>
      <c r="I19" s="38">
        <v>1810926.0453710917</v>
      </c>
      <c r="J19" s="39">
        <v>1689660.2751197615</v>
      </c>
      <c r="K19" s="37">
        <v>1046920</v>
      </c>
      <c r="L19" s="57">
        <v>928388.11692693166</v>
      </c>
      <c r="M19" s="27">
        <v>0.27556128237337396</v>
      </c>
      <c r="N19" s="38">
        <v>366225.62881601433</v>
      </c>
      <c r="O19" s="38">
        <v>0</v>
      </c>
      <c r="P19" s="28">
        <v>0.27556128237337396</v>
      </c>
      <c r="Q19" s="38">
        <v>366225.62881601433</v>
      </c>
      <c r="R19" s="28">
        <v>0.1137</v>
      </c>
      <c r="S19" s="39">
        <v>151109.2329</v>
      </c>
      <c r="T19" s="53">
        <v>0</v>
      </c>
      <c r="U19" s="46">
        <v>0</v>
      </c>
      <c r="V19" s="46">
        <v>0.1137</v>
      </c>
      <c r="W19" s="73">
        <v>151109.2329</v>
      </c>
      <c r="X19" s="100">
        <v>962791.37118398561</v>
      </c>
      <c r="Y19" s="88">
        <v>0</v>
      </c>
      <c r="Z19" s="53">
        <v>2.8424999999999999E-2</v>
      </c>
      <c r="AA19" s="46">
        <v>2.8424999999999999E-2</v>
      </c>
      <c r="AB19" s="88">
        <v>37777.308225000001</v>
      </c>
    </row>
    <row r="20" spans="1:28" x14ac:dyDescent="0.25">
      <c r="A20" s="99" t="s">
        <v>48</v>
      </c>
      <c r="B20" s="37">
        <v>1949604</v>
      </c>
      <c r="C20" s="38">
        <v>2340809</v>
      </c>
      <c r="D20" s="38">
        <v>1752030.2806330973</v>
      </c>
      <c r="E20" s="38">
        <v>1949603.8255019349</v>
      </c>
      <c r="F20" s="38">
        <v>2340809.3975220206</v>
      </c>
      <c r="G20" s="38">
        <v>1752030.2806330973</v>
      </c>
      <c r="H20" s="38">
        <v>2520075.0069854045</v>
      </c>
      <c r="I20" s="38">
        <v>2911280.5790054905</v>
      </c>
      <c r="J20" s="39">
        <v>2322501.462116567</v>
      </c>
      <c r="K20" s="37">
        <v>1773837</v>
      </c>
      <c r="L20" s="57">
        <v>2281884.7259338791</v>
      </c>
      <c r="M20" s="27">
        <v>0.38326262515638598</v>
      </c>
      <c r="N20" s="38">
        <v>570948.63227121916</v>
      </c>
      <c r="O20" s="38">
        <v>0</v>
      </c>
      <c r="P20" s="28">
        <v>0.38326262515638598</v>
      </c>
      <c r="Q20" s="38">
        <v>570948.63227121916</v>
      </c>
      <c r="R20" s="28">
        <v>0.22259999999999999</v>
      </c>
      <c r="S20" s="39">
        <v>331608.55559999996</v>
      </c>
      <c r="T20" s="53">
        <v>0</v>
      </c>
      <c r="U20" s="46">
        <v>0</v>
      </c>
      <c r="V20" s="46">
        <v>0.22259999999999999</v>
      </c>
      <c r="W20" s="73">
        <v>331608.55559999996</v>
      </c>
      <c r="X20" s="100">
        <v>918757.36772878084</v>
      </c>
      <c r="Y20" s="88">
        <v>0</v>
      </c>
      <c r="Z20" s="53">
        <v>5.5649999999999998E-2</v>
      </c>
      <c r="AA20" s="46">
        <v>0.05</v>
      </c>
      <c r="AB20" s="88">
        <v>74485.3</v>
      </c>
    </row>
    <row r="21" spans="1:28" x14ac:dyDescent="0.25">
      <c r="A21" s="99" t="s">
        <v>49</v>
      </c>
      <c r="B21" s="37">
        <v>1098816</v>
      </c>
      <c r="C21" s="38">
        <v>1273363</v>
      </c>
      <c r="D21" s="38">
        <v>1218127.0885626494</v>
      </c>
      <c r="E21" s="38">
        <v>1098815.5675033298</v>
      </c>
      <c r="F21" s="38">
        <v>1273362.9906818005</v>
      </c>
      <c r="G21" s="38">
        <v>1218127.0885626494</v>
      </c>
      <c r="H21" s="38">
        <v>1288773.0824194737</v>
      </c>
      <c r="I21" s="38">
        <v>1463320.5055979444</v>
      </c>
      <c r="J21" s="39">
        <v>1408084.6034787933</v>
      </c>
      <c r="K21" s="37">
        <v>943758</v>
      </c>
      <c r="L21" s="57">
        <v>759830.05966457573</v>
      </c>
      <c r="M21" s="27">
        <v>1.1430309999999999</v>
      </c>
      <c r="N21" s="38">
        <v>2461207.497099</v>
      </c>
      <c r="O21" s="38">
        <v>0</v>
      </c>
      <c r="P21" s="28">
        <v>0</v>
      </c>
      <c r="Q21" s="38">
        <v>0</v>
      </c>
      <c r="R21" s="28">
        <v>0</v>
      </c>
      <c r="S21" s="39">
        <v>0</v>
      </c>
      <c r="T21" s="53">
        <v>0</v>
      </c>
      <c r="U21" s="46">
        <v>0</v>
      </c>
      <c r="V21" s="46">
        <v>0</v>
      </c>
      <c r="W21" s="73">
        <v>0</v>
      </c>
      <c r="X21" s="100">
        <v>2461207.497099</v>
      </c>
      <c r="Y21" s="88">
        <v>307978.49709900003</v>
      </c>
      <c r="Z21" s="53">
        <v>0</v>
      </c>
      <c r="AA21" s="46">
        <v>0</v>
      </c>
      <c r="AB21" s="88">
        <v>0</v>
      </c>
    </row>
    <row r="22" spans="1:28" x14ac:dyDescent="0.25">
      <c r="A22" s="99" t="s">
        <v>94</v>
      </c>
      <c r="B22" s="37">
        <v>1543654</v>
      </c>
      <c r="C22" s="38">
        <v>1414647</v>
      </c>
      <c r="D22" s="38">
        <v>1705678</v>
      </c>
      <c r="E22" s="38">
        <v>1543654</v>
      </c>
      <c r="F22" s="38">
        <v>1414647</v>
      </c>
      <c r="G22" s="38">
        <v>1705678</v>
      </c>
      <c r="H22" s="38">
        <v>1767188</v>
      </c>
      <c r="I22" s="38">
        <v>1638181</v>
      </c>
      <c r="J22" s="39">
        <v>1929212</v>
      </c>
      <c r="K22" s="37">
        <v>1612896</v>
      </c>
      <c r="L22" s="57">
        <v>1190978</v>
      </c>
      <c r="M22" s="27">
        <v>0.13366700000000001</v>
      </c>
      <c r="N22" s="38">
        <v>159194</v>
      </c>
      <c r="O22" s="38">
        <v>0</v>
      </c>
      <c r="P22" s="28">
        <v>0.13366700000000001</v>
      </c>
      <c r="Q22" s="38">
        <v>159194</v>
      </c>
      <c r="R22" s="28">
        <v>1.2135099999999999E-2</v>
      </c>
      <c r="S22" s="39">
        <v>14453</v>
      </c>
      <c r="T22" s="53">
        <v>6.6000000000000003E-2</v>
      </c>
      <c r="U22" s="46">
        <v>4.0000000000000001E-3</v>
      </c>
      <c r="V22" s="46">
        <v>8.9999999999999993E-3</v>
      </c>
      <c r="W22" s="73">
        <v>10880</v>
      </c>
      <c r="X22" s="100">
        <v>1031784</v>
      </c>
      <c r="Y22" s="88">
        <v>0</v>
      </c>
      <c r="Z22" s="53">
        <v>2E-3</v>
      </c>
      <c r="AA22" s="46">
        <v>0</v>
      </c>
      <c r="AB22" s="88">
        <v>0</v>
      </c>
    </row>
    <row r="23" spans="1:28" x14ac:dyDescent="0.25">
      <c r="A23" s="99" t="s">
        <v>50</v>
      </c>
      <c r="B23" s="47">
        <v>1538877</v>
      </c>
      <c r="C23" s="30">
        <v>1610375</v>
      </c>
      <c r="D23" s="30">
        <v>1574022.6980401236</v>
      </c>
      <c r="E23" s="30">
        <v>1538877.2628895543</v>
      </c>
      <c r="F23" s="30">
        <v>1610375.3481382485</v>
      </c>
      <c r="G23" s="30">
        <v>1574022.6980401236</v>
      </c>
      <c r="H23" s="30">
        <v>1805715.2787002786</v>
      </c>
      <c r="I23" s="30">
        <v>1877213.3639489729</v>
      </c>
      <c r="J23" s="48">
        <v>1840860.7138508479</v>
      </c>
      <c r="K23" s="47">
        <v>1301891</v>
      </c>
      <c r="L23" s="57">
        <v>1067352.0632428972</v>
      </c>
      <c r="M23" s="51">
        <v>0.5474</v>
      </c>
      <c r="N23" s="45">
        <v>800724</v>
      </c>
      <c r="O23" s="45">
        <v>0</v>
      </c>
      <c r="P23" s="29">
        <v>0.5474</v>
      </c>
      <c r="Q23" s="45">
        <v>800724</v>
      </c>
      <c r="R23" s="29">
        <v>0.39939999999999998</v>
      </c>
      <c r="S23" s="52">
        <v>584207</v>
      </c>
      <c r="T23" s="53">
        <v>-0.16292218001855793</v>
      </c>
      <c r="U23" s="46">
        <v>-9.3574354093658774E-2</v>
      </c>
      <c r="V23" s="46">
        <v>0.3058256459063412</v>
      </c>
      <c r="W23" s="73">
        <v>447334.84217495611</v>
      </c>
      <c r="X23" s="100">
        <v>661988.15722095885</v>
      </c>
      <c r="Y23" s="88">
        <v>0</v>
      </c>
      <c r="Z23" s="53">
        <v>7.6456411476585301E-2</v>
      </c>
      <c r="AA23" s="46">
        <v>0.05</v>
      </c>
      <c r="AB23" s="88">
        <v>73135.600000000006</v>
      </c>
    </row>
    <row r="24" spans="1:28" x14ac:dyDescent="0.25">
      <c r="A24" s="99" t="s">
        <v>80</v>
      </c>
      <c r="B24" s="47">
        <v>1889577</v>
      </c>
      <c r="C24" s="30">
        <v>1958294</v>
      </c>
      <c r="D24" s="30">
        <v>1613301.2555034074</v>
      </c>
      <c r="E24" s="30">
        <v>1889577.3912267422</v>
      </c>
      <c r="F24" s="30">
        <v>1958294.0407079137</v>
      </c>
      <c r="G24" s="30">
        <v>1613301.2555034074</v>
      </c>
      <c r="H24" s="30">
        <v>2143728.5800983631</v>
      </c>
      <c r="I24" s="30">
        <v>2212445.2295795348</v>
      </c>
      <c r="J24" s="48">
        <v>1867452.4443750284</v>
      </c>
      <c r="K24" s="47">
        <v>1138528</v>
      </c>
      <c r="L24" s="57">
        <v>1016604.7554864839</v>
      </c>
      <c r="M24" s="51">
        <v>0</v>
      </c>
      <c r="N24" s="44">
        <v>0</v>
      </c>
      <c r="O24" s="44">
        <v>0</v>
      </c>
      <c r="P24" s="29">
        <v>0</v>
      </c>
      <c r="Q24" s="44">
        <v>0</v>
      </c>
      <c r="R24" s="29">
        <v>0</v>
      </c>
      <c r="S24" s="49">
        <v>0</v>
      </c>
      <c r="T24" s="53">
        <v>-4.8970196823946207E-3</v>
      </c>
      <c r="U24" s="46">
        <v>-2.8126032545833508E-3</v>
      </c>
      <c r="V24" s="46">
        <v>0</v>
      </c>
      <c r="W24" s="73">
        <v>0</v>
      </c>
      <c r="X24" s="100">
        <v>1031783.795515605</v>
      </c>
      <c r="Y24" s="88">
        <v>137648.79551560502</v>
      </c>
      <c r="Z24" s="53">
        <v>0</v>
      </c>
      <c r="AA24" s="46">
        <v>0</v>
      </c>
      <c r="AB24" s="88">
        <v>0</v>
      </c>
    </row>
    <row r="25" spans="1:28" x14ac:dyDescent="0.25">
      <c r="A25" s="99" t="s">
        <v>51</v>
      </c>
      <c r="B25" s="37">
        <v>1023853</v>
      </c>
      <c r="C25" s="38">
        <v>1131888</v>
      </c>
      <c r="D25" s="38">
        <v>928401.45901619154</v>
      </c>
      <c r="E25" s="38">
        <v>1023852.8391989036</v>
      </c>
      <c r="F25" s="38">
        <v>1131887.6110396862</v>
      </c>
      <c r="G25" s="38">
        <v>928401.45901619154</v>
      </c>
      <c r="H25" s="38">
        <v>1184959.0891989036</v>
      </c>
      <c r="I25" s="38">
        <v>1292993.8610396862</v>
      </c>
      <c r="J25" s="39">
        <v>1089507.7090161915</v>
      </c>
      <c r="K25" s="37">
        <v>543773</v>
      </c>
      <c r="L25" s="57">
        <v>644425.04200000002</v>
      </c>
      <c r="M25" s="27">
        <v>0</v>
      </c>
      <c r="N25" s="38">
        <v>0</v>
      </c>
      <c r="O25" s="38">
        <v>0</v>
      </c>
      <c r="P25" s="28">
        <v>0</v>
      </c>
      <c r="Q25" s="38">
        <v>0</v>
      </c>
      <c r="R25" s="28">
        <v>0</v>
      </c>
      <c r="S25" s="39">
        <v>0</v>
      </c>
      <c r="T25" s="53">
        <v>0</v>
      </c>
      <c r="U25" s="46">
        <v>0</v>
      </c>
      <c r="V25" s="46">
        <v>0</v>
      </c>
      <c r="W25" s="73">
        <v>0</v>
      </c>
      <c r="X25" s="100">
        <v>2881184.0749999997</v>
      </c>
      <c r="Y25" s="88">
        <v>42579.074999999721</v>
      </c>
      <c r="Z25" s="53">
        <v>0</v>
      </c>
      <c r="AA25" s="46">
        <v>0</v>
      </c>
      <c r="AB25" s="88">
        <v>0</v>
      </c>
    </row>
    <row r="26" spans="1:28" ht="15.75" thickBot="1" x14ac:dyDescent="0.3">
      <c r="A26" s="76" t="s">
        <v>81</v>
      </c>
      <c r="B26" s="118">
        <v>1102125</v>
      </c>
      <c r="C26" s="119">
        <v>1255810</v>
      </c>
      <c r="D26" s="119">
        <v>1107819.1622317466</v>
      </c>
      <c r="E26" s="119">
        <v>1102125.3891162407</v>
      </c>
      <c r="F26" s="119">
        <v>1255809.937104169</v>
      </c>
      <c r="G26" s="119">
        <v>1107819.1622317466</v>
      </c>
      <c r="H26" s="119">
        <v>1414845.153137322</v>
      </c>
      <c r="I26" s="119">
        <v>1568529.7011252502</v>
      </c>
      <c r="J26" s="120">
        <v>1420538.926252828</v>
      </c>
      <c r="K26" s="118">
        <v>1043781</v>
      </c>
      <c r="L26" s="57">
        <v>1250879.0560843251</v>
      </c>
      <c r="M26" s="121">
        <v>0.327196221976915</v>
      </c>
      <c r="N26" s="119">
        <v>422287.29679273395</v>
      </c>
      <c r="O26" s="119">
        <v>0</v>
      </c>
      <c r="P26" s="122">
        <v>0.327196221976915</v>
      </c>
      <c r="Q26" s="119">
        <v>422287.29679273395</v>
      </c>
      <c r="R26" s="122">
        <v>0.18410000000000001</v>
      </c>
      <c r="S26" s="120">
        <v>237603.87840000002</v>
      </c>
      <c r="T26" s="97">
        <v>0</v>
      </c>
      <c r="U26" s="82">
        <v>0</v>
      </c>
      <c r="V26" s="82">
        <v>0.18410000000000001</v>
      </c>
      <c r="W26" s="89">
        <v>237603.87839999999</v>
      </c>
      <c r="X26" s="102">
        <v>868336.70320726605</v>
      </c>
      <c r="Y26" s="96">
        <v>0</v>
      </c>
      <c r="Z26" s="97">
        <v>4.6025000000000003E-2</v>
      </c>
      <c r="AA26" s="82">
        <v>4.6025000000000003E-2</v>
      </c>
      <c r="AB26" s="96">
        <v>59400.969599999997</v>
      </c>
    </row>
    <row r="27" spans="1:28" x14ac:dyDescent="0.2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105"/>
      <c r="O27" s="105"/>
      <c r="Q27" s="105"/>
      <c r="S27" s="105"/>
      <c r="T27" s="107"/>
      <c r="U27" s="107"/>
      <c r="V27" s="107"/>
      <c r="W27" s="108"/>
      <c r="X27" s="108"/>
      <c r="Y27" s="108"/>
      <c r="Z27" s="107"/>
      <c r="AA27" s="107"/>
      <c r="AB27" s="108"/>
    </row>
    <row r="28" spans="1:28" ht="21.75" thickBot="1" x14ac:dyDescent="0.4">
      <c r="A28" s="128">
        <v>2015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105"/>
      <c r="O28" s="105"/>
      <c r="Q28" s="105"/>
      <c r="S28" s="105"/>
      <c r="T28" s="107"/>
      <c r="U28" s="107"/>
      <c r="V28" s="107"/>
      <c r="W28" s="108"/>
      <c r="X28" s="108"/>
      <c r="Y28" s="108"/>
      <c r="Z28" s="107"/>
      <c r="AA28" s="107"/>
      <c r="AB28" s="108"/>
    </row>
    <row r="29" spans="1:28" ht="75.75" thickBot="1" x14ac:dyDescent="0.35">
      <c r="A29" s="92" t="s">
        <v>0</v>
      </c>
      <c r="B29" s="60" t="s">
        <v>52</v>
      </c>
      <c r="C29" s="103" t="s">
        <v>53</v>
      </c>
      <c r="D29" s="61" t="s">
        <v>54</v>
      </c>
      <c r="E29" s="103" t="s">
        <v>55</v>
      </c>
      <c r="F29" s="61" t="s">
        <v>56</v>
      </c>
      <c r="G29" s="103" t="s">
        <v>57</v>
      </c>
      <c r="H29" s="61" t="s">
        <v>86</v>
      </c>
      <c r="I29" s="130" t="s">
        <v>87</v>
      </c>
      <c r="J29" s="62" t="s">
        <v>88</v>
      </c>
      <c r="K29" s="104" t="s">
        <v>89</v>
      </c>
      <c r="L29" s="63" t="s">
        <v>90</v>
      </c>
      <c r="M29" s="60" t="s">
        <v>59</v>
      </c>
      <c r="N29" s="103" t="s">
        <v>60</v>
      </c>
      <c r="O29" s="64" t="s">
        <v>61</v>
      </c>
      <c r="P29" s="65" t="s">
        <v>62</v>
      </c>
      <c r="Q29" s="64" t="s">
        <v>63</v>
      </c>
      <c r="R29" s="65" t="s">
        <v>64</v>
      </c>
      <c r="S29" s="62" t="s">
        <v>65</v>
      </c>
      <c r="T29" s="78" t="s">
        <v>66</v>
      </c>
      <c r="U29" s="81" t="s">
        <v>67</v>
      </c>
      <c r="V29" s="87" t="s">
        <v>68</v>
      </c>
      <c r="W29" s="91" t="s">
        <v>69</v>
      </c>
      <c r="X29" s="90" t="s">
        <v>70</v>
      </c>
      <c r="Y29" s="101" t="s">
        <v>71</v>
      </c>
      <c r="Z29" s="86" t="s">
        <v>72</v>
      </c>
      <c r="AA29" s="98" t="s">
        <v>73</v>
      </c>
      <c r="AB29" s="72" t="s">
        <v>74</v>
      </c>
    </row>
    <row r="30" spans="1:28" x14ac:dyDescent="0.25">
      <c r="A30" s="74" t="s">
        <v>45</v>
      </c>
      <c r="B30" s="54">
        <f>B17</f>
        <v>1718543.7130858207</v>
      </c>
      <c r="C30" s="54">
        <f t="shared" ref="C30:D30" si="2">C17</f>
        <v>1442606</v>
      </c>
      <c r="D30" s="54">
        <f t="shared" si="2"/>
        <v>1860234.3631693283</v>
      </c>
      <c r="E30" s="133">
        <f>B30+3655</f>
        <v>1722198.7130858207</v>
      </c>
      <c r="F30" s="133">
        <f>C30+3655</f>
        <v>1446261</v>
      </c>
      <c r="G30" s="133">
        <f>D30+3655</f>
        <v>1863889.3631693283</v>
      </c>
      <c r="H30" s="133">
        <f>1674674.02986802+3655</f>
        <v>1678329.02986802</v>
      </c>
      <c r="I30" s="133">
        <f>1883361.98595267+3655</f>
        <v>1887016.98595267</v>
      </c>
      <c r="J30" s="134">
        <f>1772267.87222296+3655</f>
        <v>1775922.87222296</v>
      </c>
      <c r="K30" s="54">
        <v>3682430</v>
      </c>
      <c r="L30" s="57">
        <v>2806062.1883400003</v>
      </c>
      <c r="M30" s="58">
        <v>8.9255879516210168E-3</v>
      </c>
      <c r="N30" s="55">
        <v>8735.5086306032954</v>
      </c>
      <c r="O30" s="55">
        <v>0</v>
      </c>
      <c r="P30" s="59">
        <v>8.9255879516210168E-3</v>
      </c>
      <c r="Q30" s="55">
        <v>8735.5086306032954</v>
      </c>
      <c r="R30" s="59">
        <v>0</v>
      </c>
      <c r="S30" s="56">
        <v>0</v>
      </c>
      <c r="T30" s="53">
        <v>0</v>
      </c>
      <c r="U30" s="46">
        <v>0</v>
      </c>
      <c r="V30" s="46">
        <v>0</v>
      </c>
      <c r="W30" s="73">
        <v>0</v>
      </c>
      <c r="X30" s="100">
        <v>969968.49136939668</v>
      </c>
      <c r="Y30" s="88">
        <v>0</v>
      </c>
      <c r="Z30" s="53">
        <v>0</v>
      </c>
      <c r="AA30" s="46">
        <v>0</v>
      </c>
      <c r="AB30" s="88">
        <v>0</v>
      </c>
    </row>
    <row r="31" spans="1:28" x14ac:dyDescent="0.25">
      <c r="A31" s="99" t="s">
        <v>46</v>
      </c>
      <c r="B31" s="54">
        <f>B18</f>
        <v>1748283</v>
      </c>
      <c r="C31" s="54">
        <f>C18</f>
        <v>1718571</v>
      </c>
      <c r="D31" s="54">
        <f>D18</f>
        <v>1993573.7235216862</v>
      </c>
      <c r="E31" s="38">
        <f>E18</f>
        <v>1748283.0432480099</v>
      </c>
      <c r="F31" s="38">
        <f t="shared" ref="F31:J31" si="3">F18</f>
        <v>1718570.990570643</v>
      </c>
      <c r="G31" s="38">
        <f t="shared" si="3"/>
        <v>1993573.7235216862</v>
      </c>
      <c r="H31" s="38">
        <f t="shared" si="3"/>
        <v>2390061.6235344899</v>
      </c>
      <c r="I31" s="38">
        <f t="shared" si="3"/>
        <v>2360349.5708571235</v>
      </c>
      <c r="J31" s="38">
        <f t="shared" si="3"/>
        <v>2635352.3038081666</v>
      </c>
      <c r="K31" s="37">
        <v>2536894</v>
      </c>
      <c r="L31" s="40">
        <v>2477265.3359631095</v>
      </c>
      <c r="M31" s="27">
        <v>0.18824476254300804</v>
      </c>
      <c r="N31" s="38">
        <v>484503.80509890645</v>
      </c>
      <c r="O31" s="38">
        <v>0</v>
      </c>
      <c r="P31" s="28">
        <v>0.18824476254300804</v>
      </c>
      <c r="Q31" s="38">
        <v>484503.80509890645</v>
      </c>
      <c r="R31" s="28">
        <v>4.2299999999999997E-2</v>
      </c>
      <c r="S31" s="39">
        <v>108871.61309999999</v>
      </c>
      <c r="T31" s="53">
        <v>0</v>
      </c>
      <c r="U31" s="46">
        <v>0</v>
      </c>
      <c r="V31" s="46">
        <v>4.2299999999999997E-2</v>
      </c>
      <c r="W31" s="73">
        <v>108871.61309999999</v>
      </c>
      <c r="X31" s="100">
        <v>2089293.1949010936</v>
      </c>
      <c r="Y31" s="88">
        <v>0</v>
      </c>
      <c r="Z31" s="53">
        <v>1.0574999999999999E-2</v>
      </c>
      <c r="AA31" s="46">
        <v>1.0574999999999999E-2</v>
      </c>
      <c r="AB31" s="88">
        <v>27217.903274999997</v>
      </c>
    </row>
    <row r="32" spans="1:28" x14ac:dyDescent="0.25">
      <c r="A32" s="99" t="s">
        <v>47</v>
      </c>
      <c r="B32" s="54">
        <f>B19</f>
        <v>1579800</v>
      </c>
      <c r="C32" s="54">
        <f>C19</f>
        <v>1578829</v>
      </c>
      <c r="D32" s="54">
        <f>D19</f>
        <v>1457563.2458880285</v>
      </c>
      <c r="E32" s="38">
        <f>E19</f>
        <v>1579800.2936057753</v>
      </c>
      <c r="F32" s="38">
        <f t="shared" ref="F32:J32" si="4">F19</f>
        <v>1578829.0161393587</v>
      </c>
      <c r="G32" s="38">
        <f t="shared" si="4"/>
        <v>1457563.2458880285</v>
      </c>
      <c r="H32" s="38">
        <f t="shared" si="4"/>
        <v>1811897.3228375083</v>
      </c>
      <c r="I32" s="38">
        <f t="shared" si="4"/>
        <v>1810926.0453710917</v>
      </c>
      <c r="J32" s="38">
        <f t="shared" si="4"/>
        <v>1689660.2751197615</v>
      </c>
      <c r="K32" s="37">
        <v>1046920</v>
      </c>
      <c r="L32" s="40">
        <v>1015444.5560721572</v>
      </c>
      <c r="M32" s="27">
        <v>0.27556128237337396</v>
      </c>
      <c r="N32" s="38">
        <v>366225.62881601433</v>
      </c>
      <c r="O32" s="38">
        <v>0</v>
      </c>
      <c r="P32" s="28">
        <v>0.27556128237337396</v>
      </c>
      <c r="Q32" s="38">
        <v>366225.62881601433</v>
      </c>
      <c r="R32" s="28">
        <v>0.1137</v>
      </c>
      <c r="S32" s="39">
        <v>151109.2329</v>
      </c>
      <c r="T32" s="53">
        <v>0</v>
      </c>
      <c r="U32" s="46">
        <v>0</v>
      </c>
      <c r="V32" s="46">
        <v>0.1137</v>
      </c>
      <c r="W32" s="73">
        <v>151109.2329</v>
      </c>
      <c r="X32" s="100">
        <v>962791.37118398561</v>
      </c>
      <c r="Y32" s="88">
        <v>0</v>
      </c>
      <c r="Z32" s="53">
        <v>2.8424999999999999E-2</v>
      </c>
      <c r="AA32" s="46">
        <v>2.8424999999999999E-2</v>
      </c>
      <c r="AB32" s="88">
        <v>37777.308225000001</v>
      </c>
    </row>
    <row r="33" spans="1:28" x14ac:dyDescent="0.25">
      <c r="A33" s="99" t="s">
        <v>48</v>
      </c>
      <c r="B33" s="54">
        <f>B20</f>
        <v>1949604</v>
      </c>
      <c r="C33" s="54">
        <f>C20</f>
        <v>2340809</v>
      </c>
      <c r="D33" s="54">
        <f>D20</f>
        <v>1752030.2806330973</v>
      </c>
      <c r="E33" s="38">
        <f>E20</f>
        <v>1949603.8255019349</v>
      </c>
      <c r="F33" s="38">
        <f t="shared" ref="F33:J33" si="5">F20</f>
        <v>2340809.3975220206</v>
      </c>
      <c r="G33" s="38">
        <f t="shared" si="5"/>
        <v>1752030.2806330973</v>
      </c>
      <c r="H33" s="38">
        <f t="shared" si="5"/>
        <v>2520075.0069854045</v>
      </c>
      <c r="I33" s="38">
        <f t="shared" si="5"/>
        <v>2911280.5790054905</v>
      </c>
      <c r="J33" s="38">
        <f t="shared" si="5"/>
        <v>2322501.462116567</v>
      </c>
      <c r="K33" s="37">
        <v>1773837</v>
      </c>
      <c r="L33" s="40">
        <v>2202018.7605261933</v>
      </c>
      <c r="M33" s="27">
        <v>0.38326262515638598</v>
      </c>
      <c r="N33" s="38">
        <v>570948.63227121916</v>
      </c>
      <c r="O33" s="38">
        <v>0</v>
      </c>
      <c r="P33" s="28">
        <v>0.38326262515638598</v>
      </c>
      <c r="Q33" s="38">
        <v>570948.63227121916</v>
      </c>
      <c r="R33" s="28">
        <v>0.22259999999999999</v>
      </c>
      <c r="S33" s="39">
        <v>331608.55559999996</v>
      </c>
      <c r="T33" s="53">
        <v>0</v>
      </c>
      <c r="U33" s="46">
        <v>0</v>
      </c>
      <c r="V33" s="46">
        <v>0.22259999999999999</v>
      </c>
      <c r="W33" s="73">
        <v>331608.55559999996</v>
      </c>
      <c r="X33" s="100">
        <v>918757.36772878084</v>
      </c>
      <c r="Y33" s="88">
        <v>0</v>
      </c>
      <c r="Z33" s="53">
        <v>5.5649999999999998E-2</v>
      </c>
      <c r="AA33" s="46">
        <v>0.05</v>
      </c>
      <c r="AB33" s="88">
        <v>74485.3</v>
      </c>
    </row>
    <row r="34" spans="1:28" x14ac:dyDescent="0.25">
      <c r="A34" s="99" t="s">
        <v>49</v>
      </c>
      <c r="B34" s="54">
        <f>B21</f>
        <v>1098816</v>
      </c>
      <c r="C34" s="54">
        <f>C21</f>
        <v>1273363</v>
      </c>
      <c r="D34" s="54">
        <f>D21</f>
        <v>1218127.0885626494</v>
      </c>
      <c r="E34" s="38">
        <f>E21</f>
        <v>1098815.5675033298</v>
      </c>
      <c r="F34" s="38">
        <f t="shared" ref="F34:J34" si="6">F21</f>
        <v>1273362.9906818005</v>
      </c>
      <c r="G34" s="38">
        <f t="shared" si="6"/>
        <v>1218127.0885626494</v>
      </c>
      <c r="H34" s="38">
        <f t="shared" si="6"/>
        <v>1288773.0824194737</v>
      </c>
      <c r="I34" s="38">
        <f t="shared" si="6"/>
        <v>1463320.5055979444</v>
      </c>
      <c r="J34" s="38">
        <f t="shared" si="6"/>
        <v>1408084.6034787933</v>
      </c>
      <c r="K34" s="37">
        <v>943758</v>
      </c>
      <c r="L34" s="40">
        <v>771227.51055954432</v>
      </c>
      <c r="M34" s="27">
        <v>1.1430309999999999</v>
      </c>
      <c r="N34" s="38">
        <v>2461207.497099</v>
      </c>
      <c r="O34" s="38">
        <v>0</v>
      </c>
      <c r="P34" s="28">
        <v>0</v>
      </c>
      <c r="Q34" s="38">
        <v>0</v>
      </c>
      <c r="R34" s="28">
        <v>0</v>
      </c>
      <c r="S34" s="39">
        <v>0</v>
      </c>
      <c r="T34" s="53">
        <v>0</v>
      </c>
      <c r="U34" s="46">
        <v>0</v>
      </c>
      <c r="V34" s="46">
        <v>0</v>
      </c>
      <c r="W34" s="73">
        <v>0</v>
      </c>
      <c r="X34" s="100">
        <v>2461207.497099</v>
      </c>
      <c r="Y34" s="88">
        <v>307978.49709900003</v>
      </c>
      <c r="Z34" s="53">
        <v>0</v>
      </c>
      <c r="AA34" s="46">
        <v>0</v>
      </c>
      <c r="AB34" s="88">
        <v>0</v>
      </c>
    </row>
    <row r="35" spans="1:28" x14ac:dyDescent="0.25">
      <c r="A35" s="99" t="s">
        <v>94</v>
      </c>
      <c r="B35" s="37">
        <v>1543654</v>
      </c>
      <c r="C35" s="38">
        <v>1414647</v>
      </c>
      <c r="D35" s="38">
        <v>1705678</v>
      </c>
      <c r="E35" s="38">
        <v>1543654</v>
      </c>
      <c r="F35" s="38">
        <v>1414647</v>
      </c>
      <c r="G35" s="38">
        <v>1705678</v>
      </c>
      <c r="H35" s="38">
        <v>1767188</v>
      </c>
      <c r="I35" s="38">
        <v>1638181</v>
      </c>
      <c r="J35" s="39">
        <v>1929212</v>
      </c>
      <c r="K35" s="37">
        <v>1612896</v>
      </c>
      <c r="L35" s="40">
        <v>1212309</v>
      </c>
      <c r="M35" s="27">
        <v>0.14891019999999999</v>
      </c>
      <c r="N35" s="38">
        <v>180525</v>
      </c>
      <c r="O35" s="38">
        <v>0</v>
      </c>
      <c r="P35" s="28">
        <v>0.1489</v>
      </c>
      <c r="Q35" s="38">
        <v>180525</v>
      </c>
      <c r="R35" s="28">
        <v>2.9516899999999999E-2</v>
      </c>
      <c r="S35" s="39">
        <v>35784</v>
      </c>
      <c r="T35" s="53">
        <v>6.0000000000000001E-3</v>
      </c>
      <c r="U35" s="46">
        <v>3.0000000000000001E-3</v>
      </c>
      <c r="V35" s="46">
        <v>2.5999999999999999E-2</v>
      </c>
      <c r="W35" s="73">
        <v>31733</v>
      </c>
      <c r="X35" s="100">
        <v>1031784</v>
      </c>
      <c r="Y35" s="88">
        <v>0</v>
      </c>
      <c r="Z35" s="53">
        <v>7.0000000000000001E-3</v>
      </c>
      <c r="AA35" s="46">
        <v>0</v>
      </c>
      <c r="AB35" s="88">
        <v>0</v>
      </c>
    </row>
    <row r="36" spans="1:28" x14ac:dyDescent="0.25">
      <c r="A36" s="99" t="s">
        <v>50</v>
      </c>
      <c r="B36" s="54">
        <f t="shared" ref="B36:E39" si="7">B23</f>
        <v>1538877</v>
      </c>
      <c r="C36" s="54">
        <f t="shared" si="7"/>
        <v>1610375</v>
      </c>
      <c r="D36" s="54">
        <f t="shared" si="7"/>
        <v>1574022.6980401236</v>
      </c>
      <c r="E36" s="38">
        <f t="shared" si="7"/>
        <v>1538877.2628895543</v>
      </c>
      <c r="F36" s="38">
        <f t="shared" ref="F36:J36" si="8">F23</f>
        <v>1610375.3481382485</v>
      </c>
      <c r="G36" s="38">
        <f t="shared" si="8"/>
        <v>1574022.6980401236</v>
      </c>
      <c r="H36" s="38">
        <f t="shared" si="8"/>
        <v>1805715.2787002786</v>
      </c>
      <c r="I36" s="38">
        <f t="shared" si="8"/>
        <v>1877213.3639489729</v>
      </c>
      <c r="J36" s="38">
        <f t="shared" si="8"/>
        <v>1840860.7138508479</v>
      </c>
      <c r="K36" s="47">
        <v>1301891</v>
      </c>
      <c r="L36" s="50">
        <v>1083362.3441915405</v>
      </c>
      <c r="M36" s="51">
        <v>0.5474</v>
      </c>
      <c r="N36" s="45">
        <v>800724</v>
      </c>
      <c r="O36" s="45">
        <v>0</v>
      </c>
      <c r="P36" s="29">
        <v>0.5474</v>
      </c>
      <c r="Q36" s="45">
        <v>800724</v>
      </c>
      <c r="R36" s="29">
        <v>0.39939999999999998</v>
      </c>
      <c r="S36" s="52">
        <v>584207</v>
      </c>
      <c r="T36" s="53">
        <v>-0.16292218001855793</v>
      </c>
      <c r="U36" s="46">
        <v>-9.3574354093658774E-2</v>
      </c>
      <c r="V36" s="46">
        <v>0.3058256459063412</v>
      </c>
      <c r="W36" s="73">
        <v>447334.84217495611</v>
      </c>
      <c r="X36" s="100">
        <v>661988.15722095885</v>
      </c>
      <c r="Y36" s="88">
        <v>0</v>
      </c>
      <c r="Z36" s="53">
        <v>7.6456411476585301E-2</v>
      </c>
      <c r="AA36" s="46">
        <v>0.05</v>
      </c>
      <c r="AB36" s="88">
        <v>73135.600000000006</v>
      </c>
    </row>
    <row r="37" spans="1:28" x14ac:dyDescent="0.25">
      <c r="A37" s="99" t="s">
        <v>80</v>
      </c>
      <c r="B37" s="54">
        <f t="shared" si="7"/>
        <v>1889577</v>
      </c>
      <c r="C37" s="54">
        <f t="shared" si="7"/>
        <v>1958294</v>
      </c>
      <c r="D37" s="54">
        <f t="shared" si="7"/>
        <v>1613301.2555034074</v>
      </c>
      <c r="E37" s="38">
        <f t="shared" si="7"/>
        <v>1889577.3912267422</v>
      </c>
      <c r="F37" s="38">
        <f t="shared" ref="F37:J37" si="9">F24</f>
        <v>1958294.0407079137</v>
      </c>
      <c r="G37" s="38">
        <f t="shared" si="9"/>
        <v>1613301.2555034074</v>
      </c>
      <c r="H37" s="38">
        <f t="shared" si="9"/>
        <v>2143728.5800983631</v>
      </c>
      <c r="I37" s="38">
        <f t="shared" si="9"/>
        <v>2212445.2295795348</v>
      </c>
      <c r="J37" s="38">
        <f t="shared" si="9"/>
        <v>1867452.4443750284</v>
      </c>
      <c r="K37" s="47">
        <v>1138528</v>
      </c>
      <c r="L37" s="50">
        <v>1214558.8268187812</v>
      </c>
      <c r="M37" s="51">
        <v>0</v>
      </c>
      <c r="N37" s="44">
        <v>0</v>
      </c>
      <c r="O37" s="44">
        <v>0</v>
      </c>
      <c r="P37" s="29">
        <v>0</v>
      </c>
      <c r="Q37" s="44">
        <v>0</v>
      </c>
      <c r="R37" s="29">
        <v>0</v>
      </c>
      <c r="S37" s="49">
        <v>0</v>
      </c>
      <c r="T37" s="53">
        <v>-4.8970196823946207E-3</v>
      </c>
      <c r="U37" s="46">
        <v>-2.8126032545833508E-3</v>
      </c>
      <c r="V37" s="46">
        <v>0</v>
      </c>
      <c r="W37" s="73">
        <v>0</v>
      </c>
      <c r="X37" s="100">
        <v>1031783.795515605</v>
      </c>
      <c r="Y37" s="88">
        <v>137648.79551560502</v>
      </c>
      <c r="Z37" s="53">
        <v>0</v>
      </c>
      <c r="AA37" s="46">
        <v>0</v>
      </c>
      <c r="AB37" s="88">
        <v>0</v>
      </c>
    </row>
    <row r="38" spans="1:28" x14ac:dyDescent="0.25">
      <c r="A38" s="99" t="s">
        <v>51</v>
      </c>
      <c r="B38" s="54">
        <f t="shared" si="7"/>
        <v>1023853</v>
      </c>
      <c r="C38" s="54">
        <f t="shared" si="7"/>
        <v>1131888</v>
      </c>
      <c r="D38" s="54">
        <f t="shared" si="7"/>
        <v>928401.45901619154</v>
      </c>
      <c r="E38" s="38">
        <f t="shared" si="7"/>
        <v>1023852.8391989036</v>
      </c>
      <c r="F38" s="38">
        <f t="shared" ref="F38:J38" si="10">F25</f>
        <v>1131887.6110396862</v>
      </c>
      <c r="G38" s="38">
        <f t="shared" si="10"/>
        <v>928401.45901619154</v>
      </c>
      <c r="H38" s="38">
        <f t="shared" si="10"/>
        <v>1184959.0891989036</v>
      </c>
      <c r="I38" s="38">
        <f t="shared" si="10"/>
        <v>1292993.8610396862</v>
      </c>
      <c r="J38" s="38">
        <f t="shared" si="10"/>
        <v>1089507.7090161915</v>
      </c>
      <c r="K38" s="37">
        <v>543773</v>
      </c>
      <c r="L38" s="40">
        <v>659896.15512999997</v>
      </c>
      <c r="M38" s="27">
        <v>0</v>
      </c>
      <c r="N38" s="38">
        <v>0</v>
      </c>
      <c r="O38" s="38">
        <v>0</v>
      </c>
      <c r="P38" s="28">
        <v>0</v>
      </c>
      <c r="Q38" s="38">
        <v>0</v>
      </c>
      <c r="R38" s="28">
        <v>0</v>
      </c>
      <c r="S38" s="39">
        <v>0</v>
      </c>
      <c r="T38" s="53">
        <v>0</v>
      </c>
      <c r="U38" s="46">
        <v>0</v>
      </c>
      <c r="V38" s="46">
        <v>0</v>
      </c>
      <c r="W38" s="73">
        <v>0</v>
      </c>
      <c r="X38" s="100">
        <v>2881184.0749999997</v>
      </c>
      <c r="Y38" s="88">
        <v>42579.074999999721</v>
      </c>
      <c r="Z38" s="53">
        <v>0</v>
      </c>
      <c r="AA38" s="46">
        <v>0</v>
      </c>
      <c r="AB38" s="88">
        <v>0</v>
      </c>
    </row>
    <row r="39" spans="1:28" ht="15.75" thickBot="1" x14ac:dyDescent="0.3">
      <c r="A39" s="76" t="s">
        <v>81</v>
      </c>
      <c r="B39" s="54">
        <f t="shared" si="7"/>
        <v>1102125</v>
      </c>
      <c r="C39" s="54">
        <f t="shared" si="7"/>
        <v>1255810</v>
      </c>
      <c r="D39" s="54">
        <f t="shared" si="7"/>
        <v>1107819.1622317466</v>
      </c>
      <c r="E39" s="38">
        <f t="shared" si="7"/>
        <v>1102125.3891162407</v>
      </c>
      <c r="F39" s="38">
        <f t="shared" ref="F39:J39" si="11">F26</f>
        <v>1255809.937104169</v>
      </c>
      <c r="G39" s="38">
        <f t="shared" si="11"/>
        <v>1107819.1622317466</v>
      </c>
      <c r="H39" s="38">
        <f t="shared" si="11"/>
        <v>1414845.153137322</v>
      </c>
      <c r="I39" s="38">
        <f t="shared" si="11"/>
        <v>1568529.7011252502</v>
      </c>
      <c r="J39" s="38">
        <f t="shared" si="11"/>
        <v>1420538.926252828</v>
      </c>
      <c r="K39" s="118">
        <v>1043781</v>
      </c>
      <c r="L39" s="41">
        <v>1207098.24192559</v>
      </c>
      <c r="M39" s="121">
        <v>0.327196221976915</v>
      </c>
      <c r="N39" s="119">
        <v>422287.29679273395</v>
      </c>
      <c r="O39" s="119">
        <v>0</v>
      </c>
      <c r="P39" s="122">
        <v>0.327196221976915</v>
      </c>
      <c r="Q39" s="119">
        <v>422287.29679273395</v>
      </c>
      <c r="R39" s="122">
        <v>0.18410000000000001</v>
      </c>
      <c r="S39" s="120">
        <v>237603.87840000002</v>
      </c>
      <c r="T39" s="97">
        <v>0</v>
      </c>
      <c r="U39" s="82">
        <v>0</v>
      </c>
      <c r="V39" s="82">
        <v>0.18410000000000001</v>
      </c>
      <c r="W39" s="89">
        <v>237603.87839999999</v>
      </c>
      <c r="X39" s="102">
        <v>868336.70320726605</v>
      </c>
      <c r="Y39" s="96">
        <v>0</v>
      </c>
      <c r="Z39" s="97">
        <v>4.6025000000000003E-2</v>
      </c>
      <c r="AA39" s="82">
        <v>4.6025000000000003E-2</v>
      </c>
      <c r="AB39" s="96">
        <v>59400.969599999997</v>
      </c>
    </row>
    <row r="40" spans="1:28" x14ac:dyDescent="0.2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105"/>
      <c r="O40" s="105"/>
      <c r="Q40" s="105"/>
      <c r="S40" s="105"/>
      <c r="T40" s="107"/>
      <c r="U40" s="107"/>
      <c r="V40" s="107"/>
      <c r="W40" s="108"/>
      <c r="X40" s="108"/>
      <c r="Y40" s="108"/>
      <c r="Z40" s="107"/>
      <c r="AA40" s="107"/>
      <c r="AB40" s="108"/>
    </row>
    <row r="41" spans="1:28" ht="19.5" thickBot="1" x14ac:dyDescent="0.35">
      <c r="A41" s="127">
        <v>2016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  <c r="N41" s="105"/>
      <c r="O41" s="105"/>
      <c r="Q41" s="105"/>
      <c r="S41" s="105"/>
      <c r="T41" s="107"/>
      <c r="U41" s="107"/>
      <c r="V41" s="107"/>
      <c r="W41" s="108"/>
      <c r="X41" s="108"/>
      <c r="Y41" s="108"/>
      <c r="Z41" s="107"/>
      <c r="AA41" s="107"/>
      <c r="AB41" s="108"/>
    </row>
    <row r="42" spans="1:28" ht="75.75" thickBot="1" x14ac:dyDescent="0.35">
      <c r="A42" s="92" t="s">
        <v>0</v>
      </c>
      <c r="B42" s="60" t="s">
        <v>52</v>
      </c>
      <c r="C42" s="103" t="s">
        <v>53</v>
      </c>
      <c r="D42" s="61" t="s">
        <v>54</v>
      </c>
      <c r="E42" s="103" t="s">
        <v>55</v>
      </c>
      <c r="F42" s="61" t="s">
        <v>56</v>
      </c>
      <c r="G42" s="103" t="s">
        <v>57</v>
      </c>
      <c r="H42" s="61" t="s">
        <v>86</v>
      </c>
      <c r="I42" s="130" t="s">
        <v>87</v>
      </c>
      <c r="J42" s="62" t="s">
        <v>88</v>
      </c>
      <c r="K42" s="104" t="s">
        <v>89</v>
      </c>
      <c r="L42" s="63" t="s">
        <v>91</v>
      </c>
      <c r="M42" s="60" t="s">
        <v>59</v>
      </c>
      <c r="N42" s="103" t="s">
        <v>60</v>
      </c>
      <c r="O42" s="64" t="s">
        <v>61</v>
      </c>
      <c r="P42" s="65" t="s">
        <v>62</v>
      </c>
      <c r="Q42" s="64" t="s">
        <v>63</v>
      </c>
      <c r="R42" s="65" t="s">
        <v>64</v>
      </c>
      <c r="S42" s="62" t="s">
        <v>65</v>
      </c>
      <c r="T42" s="78" t="s">
        <v>66</v>
      </c>
      <c r="U42" s="81" t="s">
        <v>67</v>
      </c>
      <c r="V42" s="87" t="s">
        <v>68</v>
      </c>
      <c r="W42" s="91" t="s">
        <v>69</v>
      </c>
      <c r="X42" s="90" t="s">
        <v>70</v>
      </c>
      <c r="Y42" s="101" t="s">
        <v>71</v>
      </c>
      <c r="Z42" s="86" t="s">
        <v>72</v>
      </c>
      <c r="AA42" s="98" t="s">
        <v>73</v>
      </c>
      <c r="AB42" s="72" t="s">
        <v>74</v>
      </c>
    </row>
    <row r="43" spans="1:28" x14ac:dyDescent="0.25">
      <c r="A43" s="74" t="s">
        <v>45</v>
      </c>
      <c r="B43" s="54">
        <v>1718543.7130858207</v>
      </c>
      <c r="C43" s="55">
        <v>1442606</v>
      </c>
      <c r="D43" s="55">
        <v>1860234.3631693283</v>
      </c>
      <c r="E43" s="133">
        <v>1722198.7130858207</v>
      </c>
      <c r="F43" s="133">
        <v>1446261</v>
      </c>
      <c r="G43" s="133">
        <v>1863889.3631693283</v>
      </c>
      <c r="H43" s="133">
        <v>1678329.02986802</v>
      </c>
      <c r="I43" s="133">
        <v>1887016.98595267</v>
      </c>
      <c r="J43" s="134">
        <v>1775922.87222296</v>
      </c>
      <c r="K43" s="54">
        <v>3682430</v>
      </c>
      <c r="L43" s="57">
        <v>2707850.1211651005</v>
      </c>
      <c r="M43" s="58">
        <v>8.9255879516210168E-3</v>
      </c>
      <c r="N43" s="55">
        <v>8735.5086306032954</v>
      </c>
      <c r="O43" s="55">
        <v>0</v>
      </c>
      <c r="P43" s="59">
        <v>8.9255879516210168E-3</v>
      </c>
      <c r="Q43" s="55">
        <v>8735.5086306032954</v>
      </c>
      <c r="R43" s="59">
        <v>0</v>
      </c>
      <c r="S43" s="56">
        <v>0</v>
      </c>
      <c r="T43" s="53">
        <v>0</v>
      </c>
      <c r="U43" s="46">
        <v>0</v>
      </c>
      <c r="V43" s="46">
        <v>0</v>
      </c>
      <c r="W43" s="73">
        <v>0</v>
      </c>
      <c r="X43" s="100">
        <v>969968.49136939668</v>
      </c>
      <c r="Y43" s="88">
        <v>0</v>
      </c>
      <c r="Z43" s="53">
        <v>0</v>
      </c>
      <c r="AA43" s="46">
        <v>0</v>
      </c>
      <c r="AB43" s="88">
        <v>0</v>
      </c>
    </row>
    <row r="44" spans="1:28" x14ac:dyDescent="0.25">
      <c r="A44" s="99" t="s">
        <v>46</v>
      </c>
      <c r="B44" s="37">
        <v>1748283</v>
      </c>
      <c r="C44" s="38">
        <v>1718571</v>
      </c>
      <c r="D44" s="38">
        <v>1993573.7235216862</v>
      </c>
      <c r="E44" s="38">
        <v>1748283.0432480099</v>
      </c>
      <c r="F44" s="38">
        <v>1718570.990570643</v>
      </c>
      <c r="G44" s="38">
        <v>1993573.7235216862</v>
      </c>
      <c r="H44" s="38">
        <v>2390061.6235344899</v>
      </c>
      <c r="I44" s="38">
        <v>2360349.5708571235</v>
      </c>
      <c r="J44" s="39">
        <v>2635352.3038081666</v>
      </c>
      <c r="K44" s="37">
        <v>2536894</v>
      </c>
      <c r="L44" s="40">
        <v>2390561.0492044012</v>
      </c>
      <c r="M44" s="27">
        <v>0.18824476254300804</v>
      </c>
      <c r="N44" s="38">
        <v>484503.80509890645</v>
      </c>
      <c r="O44" s="38">
        <v>0</v>
      </c>
      <c r="P44" s="28">
        <v>0.18824476254300804</v>
      </c>
      <c r="Q44" s="38">
        <v>484503.80509890645</v>
      </c>
      <c r="R44" s="28">
        <v>4.2299999999999997E-2</v>
      </c>
      <c r="S44" s="39">
        <v>108871.61309999999</v>
      </c>
      <c r="T44" s="53">
        <v>0</v>
      </c>
      <c r="U44" s="46">
        <v>0</v>
      </c>
      <c r="V44" s="46">
        <v>4.2299999999999997E-2</v>
      </c>
      <c r="W44" s="73">
        <v>108871.61309999999</v>
      </c>
      <c r="X44" s="100">
        <v>2089293.1949010936</v>
      </c>
      <c r="Y44" s="88">
        <v>0</v>
      </c>
      <c r="Z44" s="53">
        <v>1.0574999999999999E-2</v>
      </c>
      <c r="AA44" s="46">
        <v>1.0574999999999999E-2</v>
      </c>
      <c r="AB44" s="88">
        <v>27217.903274999997</v>
      </c>
    </row>
    <row r="45" spans="1:28" ht="15" customHeight="1" x14ac:dyDescent="0.25">
      <c r="A45" s="99" t="s">
        <v>47</v>
      </c>
      <c r="B45" s="37">
        <v>1579800</v>
      </c>
      <c r="C45" s="38">
        <v>1578829</v>
      </c>
      <c r="D45" s="38">
        <v>1457563.2458880285</v>
      </c>
      <c r="E45" s="38">
        <v>1579800.2936057753</v>
      </c>
      <c r="F45" s="38">
        <v>1578829.0161393587</v>
      </c>
      <c r="G45" s="38">
        <v>1457563.2458880285</v>
      </c>
      <c r="H45" s="38">
        <v>1811897.3228375083</v>
      </c>
      <c r="I45" s="38">
        <v>1810926.0453710917</v>
      </c>
      <c r="J45" s="39">
        <v>1689660.2751197615</v>
      </c>
      <c r="K45" s="37">
        <v>1046920</v>
      </c>
      <c r="L45" s="40">
        <v>1030676.2244132396</v>
      </c>
      <c r="M45" s="27">
        <v>0.27556128237337396</v>
      </c>
      <c r="N45" s="38">
        <v>366225.62881601433</v>
      </c>
      <c r="O45" s="38">
        <v>0</v>
      </c>
      <c r="P45" s="28">
        <v>0.27556128237337396</v>
      </c>
      <c r="Q45" s="38">
        <v>366225.62881601433</v>
      </c>
      <c r="R45" s="28">
        <v>0.1137</v>
      </c>
      <c r="S45" s="39">
        <v>151109.2329</v>
      </c>
      <c r="T45" s="53">
        <v>0</v>
      </c>
      <c r="U45" s="46">
        <v>0</v>
      </c>
      <c r="V45" s="46">
        <v>0.1137</v>
      </c>
      <c r="W45" s="73">
        <v>151109.2329</v>
      </c>
      <c r="X45" s="100">
        <v>962791.37118398561</v>
      </c>
      <c r="Y45" s="88">
        <v>0</v>
      </c>
      <c r="Z45" s="53">
        <v>2.8424999999999999E-2</v>
      </c>
      <c r="AA45" s="46">
        <v>2.8424999999999999E-2</v>
      </c>
      <c r="AB45" s="88">
        <v>37777.308225000001</v>
      </c>
    </row>
    <row r="46" spans="1:28" x14ac:dyDescent="0.25">
      <c r="A46" s="99" t="s">
        <v>48</v>
      </c>
      <c r="B46" s="37">
        <v>1949604</v>
      </c>
      <c r="C46" s="38">
        <v>2340809</v>
      </c>
      <c r="D46" s="38">
        <v>1752030.2806330973</v>
      </c>
      <c r="E46" s="38">
        <v>1949603.8255019349</v>
      </c>
      <c r="F46" s="38">
        <v>2340809.3975220206</v>
      </c>
      <c r="G46" s="38">
        <v>1752030.2806330973</v>
      </c>
      <c r="H46" s="38">
        <v>2520075.0069854045</v>
      </c>
      <c r="I46" s="38">
        <v>2911280.5790054905</v>
      </c>
      <c r="J46" s="39">
        <v>2322501.462116567</v>
      </c>
      <c r="K46" s="37">
        <v>1773837</v>
      </c>
      <c r="L46" s="40">
        <v>2124948.1039077761</v>
      </c>
      <c r="M46" s="27">
        <v>0.38326262515638598</v>
      </c>
      <c r="N46" s="38">
        <v>570948.63227121916</v>
      </c>
      <c r="O46" s="38">
        <v>0</v>
      </c>
      <c r="P46" s="28">
        <v>0.38326262515638598</v>
      </c>
      <c r="Q46" s="38">
        <v>570948.63227121916</v>
      </c>
      <c r="R46" s="28">
        <v>0.22259999999999999</v>
      </c>
      <c r="S46" s="39">
        <v>331608.55559999996</v>
      </c>
      <c r="T46" s="53">
        <v>0</v>
      </c>
      <c r="U46" s="46">
        <v>0</v>
      </c>
      <c r="V46" s="46">
        <v>0.22259999999999999</v>
      </c>
      <c r="W46" s="73">
        <v>331608.55559999996</v>
      </c>
      <c r="X46" s="100">
        <v>918757.36772878084</v>
      </c>
      <c r="Y46" s="88">
        <v>0</v>
      </c>
      <c r="Z46" s="53">
        <v>5.5649999999999998E-2</v>
      </c>
      <c r="AA46" s="46">
        <v>0.05</v>
      </c>
      <c r="AB46" s="88">
        <v>74485.3</v>
      </c>
    </row>
    <row r="47" spans="1:28" x14ac:dyDescent="0.25">
      <c r="A47" s="99" t="s">
        <v>49</v>
      </c>
      <c r="B47" s="37">
        <v>1098816</v>
      </c>
      <c r="C47" s="38">
        <v>1273363</v>
      </c>
      <c r="D47" s="38">
        <v>1218127.0885626494</v>
      </c>
      <c r="E47" s="38">
        <v>1098815.5675033298</v>
      </c>
      <c r="F47" s="38">
        <v>1273362.9906818005</v>
      </c>
      <c r="G47" s="38">
        <v>1218127.0885626494</v>
      </c>
      <c r="H47" s="38">
        <v>1288773.0824194737</v>
      </c>
      <c r="I47" s="38">
        <v>1463320.5055979444</v>
      </c>
      <c r="J47" s="39">
        <v>1408084.6034787933</v>
      </c>
      <c r="K47" s="37">
        <v>943758</v>
      </c>
      <c r="L47" s="40">
        <v>782795.92321793747</v>
      </c>
      <c r="M47" s="27">
        <v>1.1430309999999999</v>
      </c>
      <c r="N47" s="38">
        <v>2461207.497099</v>
      </c>
      <c r="O47" s="38">
        <v>0</v>
      </c>
      <c r="P47" s="28">
        <v>0</v>
      </c>
      <c r="Q47" s="38">
        <v>0</v>
      </c>
      <c r="R47" s="28">
        <v>0</v>
      </c>
      <c r="S47" s="39">
        <v>0</v>
      </c>
      <c r="T47" s="53">
        <v>0</v>
      </c>
      <c r="U47" s="46">
        <v>0</v>
      </c>
      <c r="V47" s="46">
        <v>0</v>
      </c>
      <c r="W47" s="73">
        <v>0</v>
      </c>
      <c r="X47" s="100">
        <v>2461207.497099</v>
      </c>
      <c r="Y47" s="88">
        <v>307978.49709900003</v>
      </c>
      <c r="Z47" s="53">
        <v>0</v>
      </c>
      <c r="AA47" s="46">
        <v>0</v>
      </c>
      <c r="AB47" s="88">
        <v>0</v>
      </c>
    </row>
    <row r="48" spans="1:28" x14ac:dyDescent="0.25">
      <c r="A48" s="99" t="s">
        <v>94</v>
      </c>
      <c r="B48" s="37">
        <v>1543654</v>
      </c>
      <c r="C48" s="38">
        <v>1414647</v>
      </c>
      <c r="D48" s="38">
        <v>1705678</v>
      </c>
      <c r="E48" s="38">
        <v>1543654</v>
      </c>
      <c r="F48" s="38">
        <v>1414647</v>
      </c>
      <c r="G48" s="38">
        <v>1705678</v>
      </c>
      <c r="H48" s="38">
        <v>1767188</v>
      </c>
      <c r="I48" s="38">
        <v>1638181</v>
      </c>
      <c r="J48" s="39">
        <v>1929212</v>
      </c>
      <c r="K48" s="37">
        <v>1612896</v>
      </c>
      <c r="L48" s="40">
        <v>1230494</v>
      </c>
      <c r="M48" s="27">
        <v>0.1614881</v>
      </c>
      <c r="N48" s="38">
        <v>198710</v>
      </c>
      <c r="O48" s="38">
        <v>0</v>
      </c>
      <c r="P48" s="28">
        <v>0.1614881</v>
      </c>
      <c r="Q48" s="38">
        <v>198710</v>
      </c>
      <c r="R48" s="28">
        <v>4.3859299999999997E-2</v>
      </c>
      <c r="S48" s="39">
        <v>53969</v>
      </c>
      <c r="T48" s="53">
        <v>-6.0000000000000001E-3</v>
      </c>
      <c r="U48" s="46">
        <v>-3.0000000000000001E-3</v>
      </c>
      <c r="V48" s="46">
        <v>4.1000000000000002E-2</v>
      </c>
      <c r="W48" s="73">
        <v>49857</v>
      </c>
      <c r="X48" s="100">
        <v>1031784</v>
      </c>
      <c r="Y48" s="88">
        <v>0</v>
      </c>
      <c r="Z48" s="53">
        <v>0.01</v>
      </c>
      <c r="AA48" s="46">
        <v>0.01</v>
      </c>
      <c r="AB48" s="88">
        <v>12464</v>
      </c>
    </row>
    <row r="49" spans="1:28" x14ac:dyDescent="0.25">
      <c r="A49" s="99" t="s">
        <v>50</v>
      </c>
      <c r="B49" s="47">
        <v>1538877</v>
      </c>
      <c r="C49" s="30">
        <v>1610375</v>
      </c>
      <c r="D49" s="30">
        <v>1574022.6980401236</v>
      </c>
      <c r="E49" s="30">
        <v>1538877.2628895543</v>
      </c>
      <c r="F49" s="30">
        <v>1610375.3481382485</v>
      </c>
      <c r="G49" s="30">
        <v>1574022.6980401236</v>
      </c>
      <c r="H49" s="30">
        <v>1805715.2787002786</v>
      </c>
      <c r="I49" s="30">
        <v>1877213.3639489729</v>
      </c>
      <c r="J49" s="48">
        <v>1840860.7138508479</v>
      </c>
      <c r="K49" s="47">
        <v>1301891</v>
      </c>
      <c r="L49" s="50">
        <v>1099612.7793544135</v>
      </c>
      <c r="M49" s="51">
        <v>0.5474</v>
      </c>
      <c r="N49" s="45">
        <v>800724</v>
      </c>
      <c r="O49" s="45">
        <v>0</v>
      </c>
      <c r="P49" s="29">
        <v>0.5474</v>
      </c>
      <c r="Q49" s="45">
        <v>800724</v>
      </c>
      <c r="R49" s="29">
        <v>0.39939999999999998</v>
      </c>
      <c r="S49" s="52">
        <v>584207</v>
      </c>
      <c r="T49" s="53">
        <v>-0.16292218001855793</v>
      </c>
      <c r="U49" s="46">
        <v>-9.3574354093658774E-2</v>
      </c>
      <c r="V49" s="46">
        <v>0.3058256459063412</v>
      </c>
      <c r="W49" s="73">
        <v>447334.84217495611</v>
      </c>
      <c r="X49" s="100">
        <v>661988.15722095885</v>
      </c>
      <c r="Y49" s="88">
        <v>0</v>
      </c>
      <c r="Z49" s="53">
        <v>7.6456411476585301E-2</v>
      </c>
      <c r="AA49" s="46">
        <v>0.05</v>
      </c>
      <c r="AB49" s="88">
        <v>73135.600000000006</v>
      </c>
    </row>
    <row r="50" spans="1:28" x14ac:dyDescent="0.25">
      <c r="A50" s="99" t="s">
        <v>80</v>
      </c>
      <c r="B50" s="47">
        <v>1889577</v>
      </c>
      <c r="C50" s="30">
        <v>1958294</v>
      </c>
      <c r="D50" s="30">
        <v>1613301.2555034074</v>
      </c>
      <c r="E50" s="30">
        <v>1889577.3912267422</v>
      </c>
      <c r="F50" s="30">
        <v>1958294.0407079137</v>
      </c>
      <c r="G50" s="30">
        <v>1613301.2555034074</v>
      </c>
      <c r="H50" s="30">
        <v>2143728.5800983631</v>
      </c>
      <c r="I50" s="30">
        <v>2212445.2295795348</v>
      </c>
      <c r="J50" s="48">
        <v>1867452.4443750284</v>
      </c>
      <c r="K50" s="47">
        <v>1138528</v>
      </c>
      <c r="L50" s="50">
        <v>1232777.2092210629</v>
      </c>
      <c r="M50" s="51">
        <v>0</v>
      </c>
      <c r="N50" s="44">
        <v>0</v>
      </c>
      <c r="O50" s="44">
        <v>0</v>
      </c>
      <c r="P50" s="29">
        <v>0</v>
      </c>
      <c r="Q50" s="44">
        <v>0</v>
      </c>
      <c r="R50" s="29">
        <v>0</v>
      </c>
      <c r="S50" s="49">
        <v>0</v>
      </c>
      <c r="T50" s="53">
        <v>-4.8970196823946207E-3</v>
      </c>
      <c r="U50" s="46">
        <v>-2.8126032545833508E-3</v>
      </c>
      <c r="V50" s="46">
        <v>0</v>
      </c>
      <c r="W50" s="73">
        <v>0</v>
      </c>
      <c r="X50" s="100">
        <v>1031783.795515605</v>
      </c>
      <c r="Y50" s="88">
        <v>137648.79551560502</v>
      </c>
      <c r="Z50" s="53">
        <v>0</v>
      </c>
      <c r="AA50" s="46">
        <v>0</v>
      </c>
      <c r="AB50" s="88">
        <v>0</v>
      </c>
    </row>
    <row r="51" spans="1:28" x14ac:dyDescent="0.25">
      <c r="A51" s="99" t="s">
        <v>51</v>
      </c>
      <c r="B51" s="37">
        <v>1023853</v>
      </c>
      <c r="C51" s="38">
        <v>1131888</v>
      </c>
      <c r="D51" s="38">
        <v>928401.45901619154</v>
      </c>
      <c r="E51" s="38">
        <v>1023852.8391989036</v>
      </c>
      <c r="F51" s="38">
        <v>1131887.6110396862</v>
      </c>
      <c r="G51" s="38">
        <v>928401.45901619154</v>
      </c>
      <c r="H51" s="38">
        <v>1184959.0891989036</v>
      </c>
      <c r="I51" s="38">
        <v>1292993.8610396862</v>
      </c>
      <c r="J51" s="39">
        <v>1089507.7090161915</v>
      </c>
      <c r="K51" s="37">
        <v>543773</v>
      </c>
      <c r="L51" s="40">
        <v>669794.59745695</v>
      </c>
      <c r="M51" s="27">
        <v>0</v>
      </c>
      <c r="N51" s="38">
        <v>0</v>
      </c>
      <c r="O51" s="38">
        <v>0</v>
      </c>
      <c r="P51" s="28">
        <v>0</v>
      </c>
      <c r="Q51" s="38">
        <v>0</v>
      </c>
      <c r="R51" s="28">
        <v>0</v>
      </c>
      <c r="S51" s="39">
        <v>0</v>
      </c>
      <c r="T51" s="53">
        <v>0</v>
      </c>
      <c r="U51" s="46">
        <v>0</v>
      </c>
      <c r="V51" s="46">
        <v>0</v>
      </c>
      <c r="W51" s="73">
        <v>0</v>
      </c>
      <c r="X51" s="100">
        <v>2881184.0749999997</v>
      </c>
      <c r="Y51" s="88">
        <v>42579.074999999721</v>
      </c>
      <c r="Z51" s="53">
        <v>0</v>
      </c>
      <c r="AA51" s="46">
        <v>0</v>
      </c>
      <c r="AB51" s="88">
        <v>0</v>
      </c>
    </row>
    <row r="52" spans="1:28" ht="15.75" thickBot="1" x14ac:dyDescent="0.3">
      <c r="A52" s="76" t="s">
        <v>81</v>
      </c>
      <c r="B52" s="118">
        <v>1102125</v>
      </c>
      <c r="C52" s="119">
        <v>1255810</v>
      </c>
      <c r="D52" s="119">
        <v>1107819.1622317466</v>
      </c>
      <c r="E52" s="119">
        <v>1102125.3891162407</v>
      </c>
      <c r="F52" s="119">
        <v>1255809.937104169</v>
      </c>
      <c r="G52" s="119">
        <v>1107819.1622317466</v>
      </c>
      <c r="H52" s="119">
        <v>1414845.153137322</v>
      </c>
      <c r="I52" s="119">
        <v>1568529.7011252502</v>
      </c>
      <c r="J52" s="120">
        <v>1420538.926252828</v>
      </c>
      <c r="K52" s="118">
        <v>1043781</v>
      </c>
      <c r="L52" s="41">
        <v>1164849.7155544739</v>
      </c>
      <c r="M52" s="121">
        <v>0.327196221976915</v>
      </c>
      <c r="N52" s="119">
        <v>422287.29679273395</v>
      </c>
      <c r="O52" s="119">
        <v>0</v>
      </c>
      <c r="P52" s="122">
        <v>0.327196221976915</v>
      </c>
      <c r="Q52" s="119">
        <v>422287.29679273395</v>
      </c>
      <c r="R52" s="122">
        <v>0.18410000000000001</v>
      </c>
      <c r="S52" s="120">
        <v>237603.87840000002</v>
      </c>
      <c r="T52" s="97">
        <v>0</v>
      </c>
      <c r="U52" s="82">
        <v>0</v>
      </c>
      <c r="V52" s="82">
        <v>0.18410000000000001</v>
      </c>
      <c r="W52" s="89">
        <v>237603.87839999999</v>
      </c>
      <c r="X52" s="102">
        <v>868336.70320726605</v>
      </c>
      <c r="Y52" s="96">
        <v>0</v>
      </c>
      <c r="Z52" s="97">
        <v>4.6025000000000003E-2</v>
      </c>
      <c r="AA52" s="82">
        <v>4.6025000000000003E-2</v>
      </c>
      <c r="AB52" s="96">
        <v>59400.969599999997</v>
      </c>
    </row>
    <row r="53" spans="1:28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3"/>
      <c r="N53" s="109"/>
      <c r="O53" s="109"/>
      <c r="P53" s="33"/>
      <c r="Q53" s="109"/>
      <c r="R53" s="33"/>
      <c r="S53" s="109"/>
      <c r="T53" s="107"/>
      <c r="U53" s="107"/>
      <c r="V53" s="107"/>
      <c r="W53" s="108"/>
      <c r="X53" s="108"/>
      <c r="Y53" s="108"/>
      <c r="Z53" s="107"/>
      <c r="AA53" s="107"/>
      <c r="AB53" s="108"/>
    </row>
    <row r="54" spans="1:28" x14ac:dyDescent="0.2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6"/>
      <c r="N54" s="105"/>
      <c r="O54" s="105"/>
      <c r="Q54" s="105"/>
      <c r="S54" s="105"/>
      <c r="T54" s="107"/>
      <c r="U54" s="107"/>
      <c r="V54" s="107"/>
      <c r="W54" s="108"/>
      <c r="X54" s="108"/>
      <c r="Y54" s="108"/>
      <c r="Z54" s="107"/>
      <c r="AA54" s="107"/>
      <c r="AB54" s="108"/>
    </row>
    <row r="55" spans="1:28" x14ac:dyDescent="0.25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6"/>
      <c r="N55" s="105"/>
      <c r="O55" s="105"/>
      <c r="Q55" s="105"/>
      <c r="S55" s="105"/>
      <c r="T55" s="107"/>
      <c r="U55" s="107"/>
      <c r="V55" s="107"/>
      <c r="W55" s="108"/>
      <c r="X55" s="108"/>
      <c r="Y55" s="108"/>
      <c r="Z55" s="107"/>
      <c r="AA55" s="107"/>
      <c r="AB55" s="108"/>
    </row>
    <row r="56" spans="1:28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3"/>
      <c r="N56" s="109"/>
      <c r="O56" s="109"/>
      <c r="P56" s="33"/>
      <c r="Q56" s="109"/>
      <c r="R56" s="33"/>
      <c r="S56" s="109"/>
      <c r="T56" s="107"/>
      <c r="U56" s="107"/>
      <c r="V56" s="107"/>
      <c r="W56" s="108"/>
      <c r="X56" s="108"/>
      <c r="Y56" s="108"/>
      <c r="Z56" s="107"/>
      <c r="AA56" s="107"/>
      <c r="AB56" s="108"/>
    </row>
    <row r="57" spans="1:28" x14ac:dyDescent="0.25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6"/>
      <c r="N57" s="105"/>
      <c r="O57" s="105"/>
      <c r="Q57" s="105"/>
      <c r="S57" s="105"/>
      <c r="T57" s="107"/>
      <c r="U57" s="107"/>
      <c r="V57" s="107"/>
      <c r="W57" s="108"/>
      <c r="X57" s="108"/>
      <c r="Y57" s="108"/>
      <c r="Z57" s="107"/>
      <c r="AA57" s="107"/>
      <c r="AB57" s="108"/>
    </row>
    <row r="58" spans="1:28" x14ac:dyDescent="0.25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6"/>
      <c r="N58" s="105"/>
      <c r="O58" s="105"/>
      <c r="Q58" s="105"/>
      <c r="S58" s="105"/>
      <c r="T58" s="107"/>
      <c r="U58" s="107"/>
      <c r="V58" s="107"/>
      <c r="W58" s="108"/>
      <c r="X58" s="108"/>
      <c r="Y58" s="108"/>
      <c r="Z58" s="107"/>
      <c r="AA58" s="107"/>
      <c r="AB58" s="108"/>
    </row>
    <row r="59" spans="1:28" x14ac:dyDescent="0.2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6"/>
      <c r="N59" s="105"/>
      <c r="O59" s="105"/>
      <c r="Q59" s="105"/>
      <c r="S59" s="105"/>
      <c r="T59" s="107"/>
      <c r="U59" s="107"/>
      <c r="V59" s="107"/>
      <c r="W59" s="108"/>
      <c r="X59" s="108"/>
      <c r="Y59" s="108"/>
      <c r="Z59" s="107"/>
      <c r="AA59" s="107"/>
      <c r="AB59" s="108"/>
    </row>
    <row r="60" spans="1:28" x14ac:dyDescent="0.25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6"/>
      <c r="N60" s="105"/>
      <c r="O60" s="105"/>
      <c r="Q60" s="105"/>
      <c r="S60" s="105"/>
      <c r="T60" s="107"/>
      <c r="U60" s="107"/>
      <c r="V60" s="107"/>
      <c r="W60" s="108"/>
      <c r="X60" s="108"/>
      <c r="Y60" s="108"/>
      <c r="Z60" s="107"/>
      <c r="AA60" s="107"/>
      <c r="AB60" s="108"/>
    </row>
    <row r="61" spans="1:28" x14ac:dyDescent="0.25">
      <c r="A61" s="11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3"/>
      <c r="N61" s="111"/>
      <c r="O61" s="111"/>
      <c r="P61" s="33"/>
      <c r="Q61" s="32"/>
      <c r="R61" s="33"/>
      <c r="S61" s="31"/>
      <c r="T61" s="107"/>
      <c r="U61" s="107"/>
      <c r="V61" s="107"/>
      <c r="W61" s="108"/>
      <c r="X61" s="108"/>
      <c r="Y61" s="108"/>
      <c r="Z61" s="107"/>
      <c r="AA61" s="107"/>
      <c r="AB61" s="108"/>
    </row>
    <row r="62" spans="1:28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3"/>
      <c r="N62" s="111"/>
      <c r="O62" s="111"/>
      <c r="P62" s="33"/>
      <c r="Q62" s="32"/>
      <c r="R62" s="33"/>
      <c r="S62" s="31"/>
      <c r="T62" s="107"/>
      <c r="U62" s="107"/>
      <c r="V62" s="107"/>
      <c r="W62" s="108"/>
      <c r="X62" s="108"/>
      <c r="Y62" s="108"/>
      <c r="Z62" s="107"/>
      <c r="AA62" s="107"/>
      <c r="AB62" s="108"/>
    </row>
    <row r="63" spans="1:28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3"/>
      <c r="N63" s="31"/>
      <c r="O63" s="31"/>
      <c r="P63" s="33"/>
      <c r="Q63" s="31"/>
      <c r="R63" s="33"/>
      <c r="S63" s="31"/>
      <c r="T63" s="107"/>
      <c r="U63" s="107"/>
      <c r="V63" s="107"/>
      <c r="W63" s="108"/>
      <c r="X63" s="108"/>
      <c r="Y63" s="108"/>
      <c r="Z63" s="107"/>
      <c r="AA63" s="107"/>
      <c r="AB63" s="108"/>
    </row>
    <row r="64" spans="1:28" x14ac:dyDescent="0.25">
      <c r="A64" s="112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3"/>
      <c r="N64" s="77"/>
      <c r="O64" s="77"/>
      <c r="P64" s="33"/>
      <c r="Q64" s="77"/>
      <c r="R64" s="33"/>
      <c r="S64" s="77"/>
      <c r="T64" s="107"/>
      <c r="U64" s="107"/>
      <c r="V64" s="107"/>
      <c r="W64" s="108"/>
      <c r="X64" s="108"/>
      <c r="Y64" s="108"/>
      <c r="Z64" s="107"/>
      <c r="AA64" s="107"/>
      <c r="AB64" s="108"/>
    </row>
    <row r="65" spans="2:28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3"/>
      <c r="N65" s="111"/>
      <c r="O65" s="111"/>
      <c r="P65" s="33"/>
      <c r="Q65" s="32"/>
      <c r="R65" s="33"/>
      <c r="S65" s="31"/>
      <c r="T65" s="107"/>
      <c r="U65" s="107"/>
      <c r="V65" s="107"/>
      <c r="W65" s="108"/>
      <c r="X65" s="108"/>
      <c r="Y65" s="108"/>
      <c r="Z65" s="107"/>
      <c r="AA65" s="107"/>
      <c r="AB65" s="108"/>
    </row>
    <row r="66" spans="2:28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3"/>
      <c r="N66" s="111"/>
      <c r="O66" s="111"/>
      <c r="P66" s="33"/>
      <c r="Q66" s="32"/>
      <c r="R66" s="33"/>
      <c r="S66" s="31"/>
      <c r="T66" s="107"/>
      <c r="U66" s="107"/>
      <c r="V66" s="107"/>
      <c r="W66" s="108"/>
      <c r="X66" s="108"/>
      <c r="Y66" s="108"/>
      <c r="Z66" s="107"/>
      <c r="AA66" s="107"/>
      <c r="AB66" s="108"/>
    </row>
    <row r="67" spans="2:28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3"/>
      <c r="N67" s="111"/>
      <c r="O67" s="111"/>
      <c r="P67" s="33"/>
      <c r="Q67" s="32"/>
      <c r="R67" s="33"/>
      <c r="S67" s="31"/>
      <c r="T67" s="107"/>
      <c r="U67" s="107"/>
      <c r="V67" s="107"/>
      <c r="W67" s="108"/>
      <c r="X67" s="108"/>
      <c r="Y67" s="108"/>
      <c r="Z67" s="107"/>
      <c r="AA67" s="107"/>
      <c r="AB67" s="108"/>
    </row>
    <row r="68" spans="2:28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3"/>
      <c r="N68" s="111"/>
      <c r="O68" s="111"/>
      <c r="P68" s="33"/>
      <c r="Q68" s="32"/>
      <c r="R68" s="33"/>
      <c r="S68" s="31"/>
      <c r="T68" s="107"/>
      <c r="U68" s="107"/>
      <c r="V68" s="107"/>
      <c r="W68" s="108"/>
      <c r="X68" s="108"/>
      <c r="Y68" s="108"/>
      <c r="Z68" s="107"/>
      <c r="AA68" s="107"/>
      <c r="AB68" s="108"/>
    </row>
    <row r="69" spans="2:28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3"/>
      <c r="N69" s="111"/>
      <c r="O69" s="111"/>
      <c r="P69" s="33"/>
      <c r="Q69" s="32"/>
      <c r="R69" s="33"/>
      <c r="S69" s="31"/>
      <c r="T69" s="107"/>
      <c r="U69" s="107"/>
      <c r="V69" s="107"/>
      <c r="W69" s="108"/>
      <c r="X69" s="108"/>
      <c r="Y69" s="108"/>
      <c r="Z69" s="107"/>
      <c r="AA69" s="107"/>
      <c r="AB69" s="108"/>
    </row>
    <row r="70" spans="2:28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3"/>
      <c r="N70" s="111"/>
      <c r="O70" s="111"/>
      <c r="P70" s="33"/>
      <c r="Q70" s="32"/>
      <c r="R70" s="33"/>
      <c r="S70" s="31"/>
      <c r="T70" s="107"/>
      <c r="U70" s="107"/>
      <c r="V70" s="107"/>
      <c r="W70" s="108"/>
      <c r="X70" s="108"/>
      <c r="Y70" s="108"/>
      <c r="Z70" s="107"/>
      <c r="AA70" s="107"/>
      <c r="AB70" s="108"/>
    </row>
    <row r="71" spans="2:28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3"/>
      <c r="N71" s="111"/>
      <c r="O71" s="111"/>
      <c r="P71" s="33"/>
      <c r="Q71" s="32"/>
      <c r="R71" s="33"/>
      <c r="S71" s="31"/>
      <c r="T71" s="107"/>
      <c r="U71" s="107"/>
      <c r="V71" s="107"/>
      <c r="W71" s="108"/>
      <c r="X71" s="108"/>
      <c r="Y71" s="108"/>
      <c r="Z71" s="107"/>
      <c r="AA71" s="107"/>
      <c r="AB71" s="108"/>
    </row>
    <row r="72" spans="2:28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3"/>
      <c r="N72" s="111"/>
      <c r="O72" s="111"/>
      <c r="P72" s="33"/>
      <c r="Q72" s="32"/>
      <c r="R72" s="33"/>
      <c r="S72" s="31"/>
      <c r="T72" s="107"/>
      <c r="U72" s="107"/>
      <c r="V72" s="107"/>
      <c r="W72" s="108"/>
      <c r="X72" s="108"/>
      <c r="Y72" s="108"/>
      <c r="Z72" s="107"/>
      <c r="AA72" s="107"/>
      <c r="AB72" s="108"/>
    </row>
    <row r="73" spans="2:28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3"/>
      <c r="N73" s="111"/>
      <c r="O73" s="111"/>
      <c r="P73" s="33"/>
      <c r="Q73" s="32"/>
      <c r="R73" s="33"/>
      <c r="S73" s="31"/>
      <c r="T73" s="107"/>
      <c r="U73" s="107"/>
      <c r="V73" s="107"/>
      <c r="W73" s="108"/>
      <c r="X73" s="108"/>
      <c r="Y73" s="108"/>
      <c r="Z73" s="107"/>
      <c r="AA73" s="107"/>
      <c r="AB73" s="108"/>
    </row>
    <row r="74" spans="2:28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3"/>
      <c r="N74" s="111"/>
      <c r="O74" s="111"/>
      <c r="P74" s="33"/>
      <c r="Q74" s="32"/>
      <c r="R74" s="33"/>
      <c r="S74" s="31"/>
      <c r="T74" s="107"/>
      <c r="U74" s="107"/>
      <c r="V74" s="107"/>
      <c r="W74" s="108"/>
      <c r="X74" s="108"/>
      <c r="Y74" s="108"/>
      <c r="Z74" s="107"/>
      <c r="AA74" s="107"/>
      <c r="AB74" s="108"/>
    </row>
    <row r="75" spans="2:28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3"/>
      <c r="N75" s="111"/>
      <c r="O75" s="111"/>
      <c r="P75" s="33"/>
      <c r="Q75" s="32"/>
      <c r="R75" s="33"/>
      <c r="S75" s="31"/>
      <c r="T75" s="107"/>
      <c r="U75" s="107"/>
      <c r="V75" s="107"/>
      <c r="W75" s="108"/>
      <c r="X75" s="108"/>
      <c r="Y75" s="108"/>
      <c r="Z75" s="107"/>
      <c r="AA75" s="107"/>
      <c r="AB75" s="108"/>
    </row>
    <row r="76" spans="2:28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3"/>
      <c r="N76" s="111"/>
      <c r="O76" s="111"/>
      <c r="P76" s="33"/>
      <c r="Q76" s="32"/>
      <c r="R76" s="33"/>
      <c r="S76" s="31"/>
      <c r="T76" s="107"/>
      <c r="U76" s="107"/>
      <c r="V76" s="107"/>
      <c r="W76" s="108"/>
      <c r="X76" s="108"/>
      <c r="Y76" s="108"/>
      <c r="Z76" s="107"/>
      <c r="AA76" s="107"/>
      <c r="AB76" s="108"/>
    </row>
    <row r="77" spans="2:28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3"/>
      <c r="N77" s="109"/>
      <c r="O77" s="109"/>
      <c r="P77" s="33"/>
      <c r="Q77" s="109"/>
      <c r="R77" s="33"/>
      <c r="S77" s="109"/>
      <c r="T77" s="107"/>
      <c r="U77" s="107"/>
      <c r="V77" s="107"/>
      <c r="W77" s="108"/>
      <c r="X77" s="108"/>
      <c r="Y77" s="108"/>
      <c r="Z77" s="107"/>
      <c r="AA77" s="107"/>
      <c r="AB77" s="108"/>
    </row>
    <row r="78" spans="2:28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3"/>
      <c r="N78" s="109"/>
      <c r="O78" s="109"/>
      <c r="P78" s="33"/>
      <c r="Q78" s="109"/>
      <c r="R78" s="33"/>
      <c r="S78" s="109"/>
      <c r="T78" s="107"/>
      <c r="U78" s="107"/>
      <c r="V78" s="107"/>
      <c r="W78" s="108"/>
      <c r="X78" s="108"/>
      <c r="Y78" s="108"/>
      <c r="Z78" s="107"/>
      <c r="AA78" s="107"/>
      <c r="AB78" s="108"/>
    </row>
    <row r="79" spans="2:28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3"/>
      <c r="N79" s="109"/>
      <c r="O79" s="109"/>
      <c r="P79" s="33"/>
      <c r="Q79" s="109"/>
      <c r="R79" s="33"/>
      <c r="S79" s="109"/>
      <c r="T79" s="107"/>
      <c r="U79" s="107"/>
      <c r="V79" s="107"/>
      <c r="W79" s="108"/>
      <c r="X79" s="108"/>
      <c r="Y79" s="108"/>
      <c r="Z79" s="107"/>
      <c r="AA79" s="107"/>
      <c r="AB79" s="108"/>
    </row>
    <row r="80" spans="2:28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3"/>
      <c r="N80" s="109"/>
      <c r="O80" s="109"/>
      <c r="P80" s="33"/>
      <c r="Q80" s="109"/>
      <c r="R80" s="33"/>
      <c r="S80" s="109"/>
      <c r="T80" s="107"/>
      <c r="U80" s="107"/>
      <c r="V80" s="107"/>
      <c r="W80" s="108"/>
      <c r="X80" s="108"/>
      <c r="Y80" s="108"/>
      <c r="Z80" s="107"/>
      <c r="AA80" s="107"/>
      <c r="AB80" s="108"/>
    </row>
    <row r="81" spans="1:28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3"/>
      <c r="N81" s="111"/>
      <c r="O81" s="111"/>
      <c r="P81" s="33"/>
      <c r="Q81" s="32"/>
      <c r="R81" s="33"/>
      <c r="S81" s="31"/>
      <c r="T81" s="107"/>
      <c r="U81" s="107"/>
      <c r="V81" s="107"/>
      <c r="W81" s="108"/>
      <c r="X81" s="108"/>
      <c r="Y81" s="108"/>
      <c r="Z81" s="107"/>
      <c r="AA81" s="107"/>
      <c r="AB81" s="108"/>
    </row>
    <row r="82" spans="1:28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3"/>
      <c r="N82" s="111"/>
      <c r="O82" s="111"/>
      <c r="P82" s="33"/>
      <c r="Q82" s="32"/>
      <c r="R82" s="33"/>
      <c r="S82" s="31"/>
      <c r="T82" s="107"/>
      <c r="U82" s="107"/>
      <c r="V82" s="107"/>
      <c r="W82" s="108"/>
      <c r="X82" s="108"/>
      <c r="Y82" s="108"/>
      <c r="Z82" s="107"/>
      <c r="AA82" s="107"/>
      <c r="AB82" s="108"/>
    </row>
    <row r="83" spans="1:28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3"/>
      <c r="N83" s="111"/>
      <c r="O83" s="111"/>
      <c r="P83" s="33"/>
      <c r="Q83" s="32"/>
      <c r="R83" s="33"/>
      <c r="S83" s="31"/>
      <c r="T83" s="107"/>
      <c r="U83" s="107"/>
      <c r="V83" s="107"/>
      <c r="W83" s="108"/>
      <c r="X83" s="108"/>
      <c r="Y83" s="108"/>
      <c r="Z83" s="107"/>
      <c r="AA83" s="107"/>
      <c r="AB83" s="108"/>
    </row>
    <row r="84" spans="1:28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3"/>
      <c r="N84" s="111"/>
      <c r="O84" s="111"/>
      <c r="P84" s="33"/>
      <c r="Q84" s="32"/>
      <c r="R84" s="33"/>
      <c r="S84" s="31"/>
      <c r="T84" s="107"/>
      <c r="U84" s="107"/>
      <c r="V84" s="107"/>
      <c r="W84" s="108"/>
      <c r="X84" s="108"/>
      <c r="Y84" s="108"/>
      <c r="Z84" s="107"/>
      <c r="AA84" s="107"/>
      <c r="AB84" s="108"/>
    </row>
    <row r="85" spans="1:28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3"/>
      <c r="N85" s="111"/>
      <c r="O85" s="111"/>
      <c r="P85" s="33"/>
      <c r="Q85" s="32"/>
      <c r="R85" s="33"/>
      <c r="S85" s="31"/>
      <c r="T85" s="107"/>
      <c r="U85" s="107"/>
      <c r="V85" s="107"/>
      <c r="W85" s="108"/>
      <c r="X85" s="108"/>
      <c r="Y85" s="108"/>
      <c r="Z85" s="107"/>
      <c r="AA85" s="107"/>
      <c r="AB85" s="108"/>
    </row>
    <row r="86" spans="1:28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3"/>
      <c r="N86" s="111"/>
      <c r="O86" s="111"/>
      <c r="P86" s="33"/>
      <c r="Q86" s="32"/>
      <c r="R86" s="33"/>
      <c r="S86" s="31"/>
      <c r="T86" s="107"/>
      <c r="U86" s="107"/>
      <c r="V86" s="107"/>
      <c r="W86" s="108"/>
      <c r="X86" s="108"/>
      <c r="Y86" s="108"/>
      <c r="Z86" s="107"/>
      <c r="AA86" s="107"/>
      <c r="AB86" s="108"/>
    </row>
    <row r="87" spans="1:28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3"/>
      <c r="N87" s="111"/>
      <c r="O87" s="111"/>
      <c r="P87" s="33"/>
      <c r="Q87" s="32"/>
      <c r="R87" s="33"/>
      <c r="S87" s="31"/>
      <c r="T87" s="107"/>
      <c r="U87" s="107"/>
      <c r="V87" s="107"/>
      <c r="W87" s="108"/>
      <c r="X87" s="108"/>
      <c r="Y87" s="108"/>
      <c r="Z87" s="107"/>
      <c r="AA87" s="107"/>
      <c r="AB87" s="108"/>
    </row>
    <row r="88" spans="1:28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3"/>
      <c r="N88" s="31"/>
      <c r="O88" s="31"/>
      <c r="P88" s="33"/>
      <c r="Q88" s="31"/>
      <c r="R88" s="33"/>
      <c r="S88" s="31"/>
      <c r="T88" s="107"/>
      <c r="U88" s="107"/>
      <c r="V88" s="107"/>
      <c r="W88" s="108"/>
      <c r="X88" s="108"/>
      <c r="Y88" s="108"/>
      <c r="Z88" s="107"/>
      <c r="AA88" s="107"/>
      <c r="AB88" s="108"/>
    </row>
    <row r="89" spans="1:28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3"/>
      <c r="N89" s="111"/>
      <c r="O89" s="111"/>
      <c r="P89" s="33"/>
      <c r="Q89" s="32"/>
      <c r="R89" s="33"/>
      <c r="S89" s="31"/>
      <c r="T89" s="107"/>
      <c r="U89" s="107"/>
      <c r="V89" s="107"/>
      <c r="W89" s="108"/>
      <c r="X89" s="108"/>
      <c r="Y89" s="108"/>
      <c r="Z89" s="107"/>
      <c r="AA89" s="107"/>
      <c r="AB89" s="108"/>
    </row>
    <row r="90" spans="1:28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3"/>
      <c r="N90" s="111"/>
      <c r="O90" s="111"/>
      <c r="P90" s="33"/>
      <c r="Q90" s="32"/>
      <c r="R90" s="33"/>
      <c r="S90" s="31"/>
      <c r="T90" s="107"/>
      <c r="U90" s="107"/>
      <c r="V90" s="107"/>
      <c r="W90" s="108"/>
      <c r="X90" s="108"/>
      <c r="Y90" s="108"/>
      <c r="Z90" s="107"/>
      <c r="AA90" s="107"/>
      <c r="AB90" s="108"/>
    </row>
    <row r="91" spans="1:28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3"/>
      <c r="N91" s="77"/>
      <c r="O91" s="77"/>
      <c r="P91" s="33"/>
      <c r="Q91" s="77"/>
      <c r="R91" s="33"/>
      <c r="S91" s="77"/>
      <c r="T91" s="107"/>
      <c r="U91" s="107"/>
      <c r="V91" s="107"/>
      <c r="W91" s="108"/>
      <c r="X91" s="108"/>
      <c r="Y91" s="108"/>
      <c r="Z91" s="107"/>
      <c r="AA91" s="107"/>
      <c r="AB91" s="108"/>
    </row>
    <row r="92" spans="1:28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3"/>
      <c r="N92" s="77"/>
      <c r="O92" s="77"/>
      <c r="P92" s="33"/>
      <c r="Q92" s="77"/>
      <c r="R92" s="33"/>
      <c r="S92" s="77"/>
      <c r="T92" s="107"/>
      <c r="U92" s="107"/>
      <c r="V92" s="107"/>
      <c r="W92" s="108"/>
      <c r="X92" s="108"/>
      <c r="Y92" s="108"/>
      <c r="Z92" s="107"/>
      <c r="AA92" s="107"/>
      <c r="AB92" s="108"/>
    </row>
    <row r="93" spans="1:28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3"/>
      <c r="N93" s="111"/>
      <c r="O93" s="111"/>
      <c r="P93" s="33"/>
      <c r="Q93" s="32"/>
      <c r="R93" s="33"/>
      <c r="S93" s="31"/>
      <c r="T93" s="107"/>
      <c r="U93" s="107"/>
      <c r="V93" s="107"/>
      <c r="W93" s="108"/>
      <c r="X93" s="108"/>
      <c r="Y93" s="108"/>
      <c r="Z93" s="107"/>
      <c r="AA93" s="107"/>
      <c r="AB93" s="108"/>
    </row>
    <row r="94" spans="1:28" x14ac:dyDescent="0.25">
      <c r="A94" s="112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3"/>
      <c r="N94" s="77"/>
      <c r="O94" s="77"/>
      <c r="P94" s="33"/>
      <c r="Q94" s="77"/>
      <c r="R94" s="33"/>
      <c r="S94" s="77"/>
      <c r="T94" s="107"/>
      <c r="U94" s="107"/>
      <c r="V94" s="107"/>
      <c r="W94" s="108"/>
      <c r="X94" s="108"/>
      <c r="Y94" s="108"/>
      <c r="Z94" s="107"/>
      <c r="AA94" s="107"/>
      <c r="AB94" s="108"/>
    </row>
    <row r="95" spans="1:28" x14ac:dyDescent="0.25">
      <c r="B95" s="31"/>
      <c r="C95" s="31"/>
      <c r="D95" s="109"/>
      <c r="E95" s="31"/>
      <c r="F95" s="31"/>
      <c r="G95" s="109"/>
      <c r="H95" s="31"/>
      <c r="I95" s="31"/>
      <c r="J95" s="31"/>
      <c r="K95" s="31"/>
      <c r="L95" s="31"/>
      <c r="M95" s="33"/>
      <c r="N95" s="31"/>
      <c r="O95" s="31"/>
      <c r="P95" s="33"/>
      <c r="Q95" s="31"/>
      <c r="R95" s="33"/>
      <c r="S95" s="31"/>
      <c r="T95" s="107"/>
      <c r="U95" s="107"/>
      <c r="V95" s="107"/>
      <c r="W95" s="108"/>
      <c r="X95" s="108"/>
      <c r="Y95" s="108"/>
      <c r="Z95" s="107"/>
      <c r="AA95" s="107"/>
      <c r="AB95" s="108"/>
    </row>
    <row r="96" spans="1:28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3"/>
      <c r="N96" s="111"/>
      <c r="O96" s="111"/>
      <c r="P96" s="33"/>
      <c r="Q96" s="32"/>
      <c r="R96" s="33"/>
      <c r="S96" s="31"/>
      <c r="T96" s="107"/>
      <c r="U96" s="107"/>
      <c r="V96" s="107"/>
      <c r="W96" s="108"/>
      <c r="X96" s="108"/>
      <c r="Y96" s="108"/>
      <c r="Z96" s="107"/>
      <c r="AA96" s="107"/>
      <c r="AB96" s="108"/>
    </row>
    <row r="97" spans="1:28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3"/>
      <c r="N97" s="77"/>
      <c r="O97" s="77"/>
      <c r="P97" s="33"/>
      <c r="Q97" s="77"/>
      <c r="R97" s="33"/>
      <c r="S97" s="77"/>
      <c r="T97" s="107"/>
      <c r="U97" s="107"/>
      <c r="V97" s="107"/>
      <c r="W97" s="108"/>
      <c r="X97" s="108"/>
      <c r="Y97" s="108"/>
      <c r="Z97" s="107"/>
      <c r="AA97" s="107"/>
      <c r="AB97" s="108"/>
    </row>
    <row r="98" spans="1:28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3"/>
      <c r="N98" s="111"/>
      <c r="O98" s="111"/>
      <c r="P98" s="33"/>
      <c r="Q98" s="32"/>
      <c r="R98" s="33"/>
      <c r="S98" s="31"/>
      <c r="T98" s="107"/>
      <c r="U98" s="107"/>
      <c r="V98" s="107"/>
      <c r="W98" s="108"/>
      <c r="X98" s="108"/>
      <c r="Y98" s="108"/>
      <c r="Z98" s="107"/>
      <c r="AA98" s="107"/>
      <c r="AB98" s="108"/>
    </row>
    <row r="99" spans="1:28" x14ac:dyDescent="0.25">
      <c r="A99" s="112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3"/>
      <c r="N99" s="77"/>
      <c r="O99" s="77"/>
      <c r="P99" s="33"/>
      <c r="Q99" s="77"/>
      <c r="R99" s="33"/>
      <c r="S99" s="77"/>
      <c r="T99" s="107"/>
      <c r="U99" s="107"/>
      <c r="V99" s="107"/>
      <c r="W99" s="108"/>
      <c r="X99" s="108"/>
      <c r="Y99" s="108"/>
      <c r="Z99" s="107"/>
      <c r="AA99" s="107"/>
      <c r="AB99" s="108"/>
    </row>
    <row r="100" spans="1:28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3"/>
      <c r="N100" s="111"/>
      <c r="O100" s="111"/>
      <c r="P100" s="33"/>
      <c r="Q100" s="32"/>
      <c r="R100" s="33"/>
      <c r="S100" s="31"/>
      <c r="T100" s="107"/>
      <c r="U100" s="107"/>
      <c r="V100" s="107"/>
      <c r="W100" s="108"/>
      <c r="X100" s="108"/>
      <c r="Y100" s="108"/>
      <c r="Z100" s="107"/>
      <c r="AA100" s="107"/>
      <c r="AB100" s="108"/>
    </row>
    <row r="101" spans="1:28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3"/>
      <c r="N101" s="109"/>
      <c r="O101" s="109"/>
      <c r="P101" s="33"/>
      <c r="Q101" s="109"/>
      <c r="R101" s="33"/>
      <c r="S101" s="109"/>
      <c r="T101" s="107"/>
      <c r="U101" s="107"/>
      <c r="V101" s="107"/>
      <c r="W101" s="108"/>
      <c r="X101" s="108"/>
      <c r="Y101" s="108"/>
      <c r="Z101" s="107"/>
      <c r="AA101" s="107"/>
      <c r="AB101" s="108"/>
    </row>
    <row r="102" spans="1:28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3"/>
      <c r="N102" s="111"/>
      <c r="O102" s="111"/>
      <c r="P102" s="33"/>
      <c r="Q102" s="32"/>
      <c r="R102" s="33"/>
      <c r="S102" s="31"/>
      <c r="T102" s="107"/>
      <c r="U102" s="107"/>
      <c r="V102" s="107"/>
      <c r="W102" s="108"/>
      <c r="X102" s="108"/>
      <c r="Y102" s="108"/>
      <c r="Z102" s="107"/>
      <c r="AA102" s="107"/>
      <c r="AB102" s="108"/>
    </row>
    <row r="103" spans="1:28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3"/>
      <c r="N103" s="111"/>
      <c r="O103" s="111"/>
      <c r="P103" s="33"/>
      <c r="Q103" s="32"/>
      <c r="R103" s="33"/>
      <c r="S103" s="31"/>
      <c r="T103" s="107"/>
      <c r="U103" s="107"/>
      <c r="V103" s="107"/>
      <c r="W103" s="108"/>
      <c r="X103" s="108"/>
      <c r="Y103" s="108"/>
      <c r="Z103" s="107"/>
      <c r="AA103" s="107"/>
      <c r="AB103" s="108"/>
    </row>
    <row r="104" spans="1:28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3"/>
      <c r="N104" s="111"/>
      <c r="O104" s="111"/>
      <c r="P104" s="33"/>
      <c r="Q104" s="32"/>
      <c r="R104" s="33"/>
      <c r="S104" s="31"/>
      <c r="T104" s="107"/>
      <c r="U104" s="107"/>
      <c r="V104" s="107"/>
      <c r="W104" s="108"/>
      <c r="X104" s="108"/>
      <c r="Y104" s="108"/>
      <c r="Z104" s="107"/>
      <c r="AA104" s="107"/>
      <c r="AB104" s="108"/>
    </row>
    <row r="105" spans="1:28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3"/>
      <c r="N105" s="111"/>
      <c r="O105" s="111"/>
      <c r="P105" s="33"/>
      <c r="Q105" s="32"/>
      <c r="R105" s="33"/>
      <c r="S105" s="31"/>
      <c r="T105" s="107"/>
      <c r="U105" s="107"/>
      <c r="V105" s="107"/>
      <c r="W105" s="108"/>
      <c r="X105" s="108"/>
      <c r="Y105" s="108"/>
      <c r="Z105" s="107"/>
      <c r="AA105" s="107"/>
      <c r="AB105" s="108"/>
    </row>
    <row r="106" spans="1:28" x14ac:dyDescent="0.25">
      <c r="A106" s="112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3"/>
      <c r="N106" s="77"/>
      <c r="O106" s="77"/>
      <c r="P106" s="33"/>
      <c r="Q106" s="77"/>
      <c r="R106" s="33"/>
      <c r="S106" s="77"/>
      <c r="T106" s="107"/>
      <c r="U106" s="107"/>
      <c r="V106" s="107"/>
      <c r="W106" s="108"/>
      <c r="X106" s="108"/>
      <c r="Y106" s="108"/>
      <c r="Z106" s="107"/>
      <c r="AA106" s="107"/>
      <c r="AB106" s="108"/>
    </row>
    <row r="107" spans="1:28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3"/>
      <c r="N107" s="111"/>
      <c r="O107" s="111"/>
      <c r="P107" s="33"/>
      <c r="Q107" s="32"/>
      <c r="R107" s="33"/>
      <c r="S107" s="31"/>
      <c r="T107" s="107"/>
      <c r="U107" s="107"/>
      <c r="V107" s="107"/>
      <c r="W107" s="108"/>
      <c r="X107" s="108"/>
      <c r="Y107" s="108"/>
      <c r="Z107" s="107"/>
      <c r="AA107" s="107"/>
      <c r="AB107" s="108"/>
    </row>
    <row r="108" spans="1:28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3"/>
      <c r="N108" s="111"/>
      <c r="O108" s="111"/>
      <c r="P108" s="33"/>
      <c r="Q108" s="32"/>
      <c r="R108" s="33"/>
      <c r="S108" s="31"/>
      <c r="T108" s="107"/>
      <c r="U108" s="107"/>
      <c r="V108" s="107"/>
      <c r="W108" s="108"/>
      <c r="X108" s="108"/>
      <c r="Y108" s="108"/>
      <c r="Z108" s="107"/>
      <c r="AA108" s="107"/>
      <c r="AB108" s="108"/>
    </row>
    <row r="109" spans="1:28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3"/>
      <c r="N109" s="109"/>
      <c r="O109" s="109"/>
      <c r="P109" s="33"/>
      <c r="Q109" s="109"/>
      <c r="R109" s="33"/>
      <c r="S109" s="109"/>
      <c r="T109" s="107"/>
      <c r="U109" s="107"/>
      <c r="V109" s="107"/>
      <c r="W109" s="108"/>
      <c r="X109" s="108"/>
      <c r="Y109" s="108"/>
      <c r="Z109" s="107"/>
      <c r="AA109" s="107"/>
      <c r="AB109" s="108"/>
    </row>
    <row r="110" spans="1:28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3"/>
      <c r="N110" s="77"/>
      <c r="O110" s="77"/>
      <c r="P110" s="33"/>
      <c r="Q110" s="77"/>
      <c r="R110" s="33"/>
      <c r="S110" s="77"/>
      <c r="T110" s="107"/>
      <c r="U110" s="107"/>
      <c r="V110" s="107"/>
      <c r="W110" s="108"/>
      <c r="X110" s="108"/>
      <c r="Y110" s="108"/>
      <c r="Z110" s="107"/>
      <c r="AA110" s="107"/>
      <c r="AB110" s="108"/>
    </row>
    <row r="111" spans="1:28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3"/>
      <c r="N111" s="111"/>
      <c r="O111" s="111"/>
      <c r="P111" s="33"/>
      <c r="Q111" s="32"/>
      <c r="R111" s="33"/>
      <c r="S111" s="31"/>
      <c r="T111" s="107"/>
      <c r="U111" s="107"/>
      <c r="V111" s="107"/>
      <c r="W111" s="108"/>
      <c r="X111" s="108"/>
      <c r="Y111" s="108"/>
      <c r="Z111" s="107"/>
      <c r="AA111" s="107"/>
      <c r="AB111" s="108"/>
    </row>
    <row r="112" spans="1:28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3"/>
      <c r="N112" s="111"/>
      <c r="O112" s="111"/>
      <c r="P112" s="33"/>
      <c r="Q112" s="32"/>
      <c r="R112" s="33"/>
      <c r="S112" s="31"/>
      <c r="T112" s="107"/>
      <c r="U112" s="107"/>
      <c r="V112" s="107"/>
      <c r="W112" s="108"/>
      <c r="X112" s="108"/>
      <c r="Y112" s="108"/>
      <c r="Z112" s="107"/>
      <c r="AA112" s="107"/>
      <c r="AB112" s="108"/>
    </row>
    <row r="113" spans="1:28" x14ac:dyDescent="0.25">
      <c r="A113" s="112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3"/>
      <c r="N113" s="77"/>
      <c r="O113" s="77"/>
      <c r="P113" s="33"/>
      <c r="Q113" s="77"/>
      <c r="R113" s="33"/>
      <c r="S113" s="77"/>
      <c r="T113" s="107"/>
      <c r="U113" s="107"/>
      <c r="V113" s="107"/>
      <c r="W113" s="108"/>
      <c r="X113" s="108"/>
      <c r="Y113" s="108"/>
      <c r="Z113" s="107"/>
      <c r="AA113" s="107"/>
      <c r="AB113" s="108"/>
    </row>
    <row r="114" spans="1:28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3"/>
      <c r="N114" s="111"/>
      <c r="O114" s="111"/>
      <c r="P114" s="33"/>
      <c r="Q114" s="32"/>
      <c r="R114" s="33"/>
      <c r="S114" s="31"/>
      <c r="T114" s="107"/>
      <c r="U114" s="107"/>
      <c r="V114" s="107"/>
      <c r="W114" s="108"/>
      <c r="X114" s="108"/>
      <c r="Y114" s="108"/>
      <c r="Z114" s="107"/>
      <c r="AA114" s="107"/>
      <c r="AB114" s="108"/>
    </row>
    <row r="115" spans="1:28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3"/>
      <c r="N115" s="111"/>
      <c r="O115" s="111"/>
      <c r="P115" s="33"/>
      <c r="Q115" s="32"/>
      <c r="R115" s="33"/>
      <c r="S115" s="31"/>
      <c r="T115" s="107"/>
      <c r="U115" s="107"/>
      <c r="V115" s="107"/>
      <c r="W115" s="108"/>
      <c r="X115" s="108"/>
      <c r="Y115" s="108"/>
      <c r="Z115" s="107"/>
      <c r="AA115" s="107"/>
      <c r="AB115" s="108"/>
    </row>
    <row r="116" spans="1:28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3"/>
      <c r="N116" s="77"/>
      <c r="O116" s="77"/>
      <c r="P116" s="33"/>
      <c r="Q116" s="77"/>
      <c r="R116" s="33"/>
      <c r="S116" s="77"/>
      <c r="T116" s="107"/>
      <c r="U116" s="107"/>
      <c r="V116" s="107"/>
      <c r="W116" s="108"/>
      <c r="X116" s="108"/>
      <c r="Y116" s="108"/>
      <c r="Z116" s="107"/>
      <c r="AA116" s="107"/>
      <c r="AB116" s="108"/>
    </row>
    <row r="117" spans="1:28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3"/>
      <c r="N117" s="111"/>
      <c r="O117" s="111"/>
      <c r="P117" s="33"/>
      <c r="Q117" s="32"/>
      <c r="R117" s="33"/>
      <c r="S117" s="31"/>
      <c r="T117" s="107"/>
      <c r="U117" s="107"/>
      <c r="V117" s="107"/>
      <c r="W117" s="108"/>
      <c r="X117" s="108"/>
      <c r="Y117" s="108"/>
      <c r="Z117" s="107"/>
      <c r="AA117" s="107"/>
      <c r="AB117" s="108"/>
    </row>
    <row r="118" spans="1:28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3"/>
      <c r="N118" s="77"/>
      <c r="O118" s="77"/>
      <c r="P118" s="33"/>
      <c r="Q118" s="77"/>
      <c r="R118" s="33"/>
      <c r="S118" s="77"/>
      <c r="T118" s="107"/>
      <c r="U118" s="107"/>
      <c r="V118" s="107"/>
      <c r="W118" s="108"/>
      <c r="X118" s="108"/>
      <c r="Y118" s="108"/>
      <c r="Z118" s="107"/>
      <c r="AA118" s="107"/>
      <c r="AB118" s="108"/>
    </row>
    <row r="119" spans="1:28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3"/>
      <c r="N119" s="111"/>
      <c r="O119" s="111"/>
      <c r="P119" s="33"/>
      <c r="Q119" s="111"/>
      <c r="R119" s="33"/>
      <c r="S119" s="77"/>
      <c r="T119" s="107"/>
      <c r="U119" s="107"/>
      <c r="V119" s="107"/>
      <c r="W119" s="108"/>
      <c r="X119" s="108"/>
      <c r="Y119" s="108"/>
      <c r="Z119" s="107"/>
      <c r="AA119" s="107"/>
      <c r="AB119" s="108"/>
    </row>
    <row r="120" spans="1:28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3"/>
      <c r="N120" s="111"/>
      <c r="O120" s="111"/>
      <c r="P120" s="33"/>
      <c r="Q120" s="111"/>
      <c r="R120" s="33"/>
      <c r="S120" s="77"/>
      <c r="T120" s="107"/>
      <c r="U120" s="107"/>
      <c r="V120" s="107"/>
      <c r="W120" s="108"/>
      <c r="X120" s="108"/>
      <c r="Y120" s="108"/>
      <c r="Z120" s="107"/>
      <c r="AA120" s="107"/>
      <c r="AB120" s="108"/>
    </row>
    <row r="121" spans="1:28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3"/>
      <c r="N121" s="109"/>
      <c r="O121" s="109"/>
      <c r="P121" s="33"/>
      <c r="Q121" s="109"/>
      <c r="R121" s="33"/>
      <c r="S121" s="109"/>
      <c r="T121" s="107"/>
      <c r="U121" s="107"/>
      <c r="V121" s="107"/>
      <c r="W121" s="108"/>
      <c r="X121" s="108"/>
      <c r="Y121" s="108"/>
      <c r="Z121" s="107"/>
      <c r="AA121" s="107"/>
      <c r="AB121" s="108"/>
    </row>
    <row r="122" spans="1:28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3"/>
      <c r="N122" s="77"/>
      <c r="O122" s="77"/>
      <c r="P122" s="33"/>
      <c r="Q122" s="77"/>
      <c r="R122" s="33"/>
      <c r="S122" s="77"/>
      <c r="T122" s="107"/>
      <c r="U122" s="107"/>
      <c r="V122" s="107"/>
      <c r="W122" s="108"/>
      <c r="X122" s="108"/>
      <c r="Y122" s="108"/>
      <c r="Z122" s="107"/>
      <c r="AA122" s="107"/>
      <c r="AB122" s="108"/>
    </row>
    <row r="123" spans="1:28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3"/>
      <c r="N123" s="111"/>
      <c r="O123" s="111"/>
      <c r="P123" s="33"/>
      <c r="Q123" s="111"/>
      <c r="R123" s="33"/>
      <c r="S123" s="77"/>
      <c r="T123" s="107"/>
      <c r="U123" s="107"/>
      <c r="V123" s="107"/>
      <c r="W123" s="108"/>
      <c r="X123" s="108"/>
      <c r="Y123" s="108"/>
      <c r="Z123" s="107"/>
      <c r="AA123" s="107"/>
      <c r="AB123" s="108"/>
    </row>
    <row r="124" spans="1:28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3"/>
      <c r="N124" s="111"/>
      <c r="O124" s="111"/>
      <c r="P124" s="33"/>
      <c r="Q124" s="111"/>
      <c r="R124" s="33"/>
      <c r="S124" s="77"/>
      <c r="T124" s="107"/>
      <c r="U124" s="107"/>
      <c r="V124" s="107"/>
      <c r="W124" s="108"/>
      <c r="X124" s="108"/>
      <c r="Y124" s="108"/>
      <c r="Z124" s="107"/>
      <c r="AA124" s="107"/>
      <c r="AB124" s="108"/>
    </row>
    <row r="125" spans="1:28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3"/>
      <c r="N125" s="77"/>
      <c r="O125" s="77"/>
      <c r="P125" s="33"/>
      <c r="Q125" s="77"/>
      <c r="R125" s="33"/>
      <c r="S125" s="77"/>
      <c r="T125" s="107"/>
      <c r="U125" s="107"/>
      <c r="V125" s="107"/>
      <c r="W125" s="108"/>
      <c r="X125" s="108"/>
      <c r="Y125" s="108"/>
      <c r="Z125" s="107"/>
      <c r="AA125" s="107"/>
      <c r="AB125" s="108"/>
    </row>
    <row r="126" spans="1:28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3"/>
      <c r="N126" s="111"/>
      <c r="O126" s="111"/>
      <c r="P126" s="33"/>
      <c r="Q126" s="111"/>
      <c r="R126" s="33"/>
      <c r="S126" s="77"/>
      <c r="T126" s="107"/>
      <c r="U126" s="107"/>
      <c r="V126" s="107"/>
      <c r="W126" s="108"/>
      <c r="X126" s="108"/>
      <c r="Y126" s="108"/>
      <c r="Z126" s="107"/>
      <c r="AA126" s="107"/>
      <c r="AB126" s="108"/>
    </row>
    <row r="127" spans="1:28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3"/>
      <c r="N127" s="111"/>
      <c r="O127" s="111"/>
      <c r="P127" s="33"/>
      <c r="Q127" s="111"/>
      <c r="R127" s="33"/>
      <c r="S127" s="77"/>
      <c r="T127" s="107"/>
      <c r="U127" s="107"/>
      <c r="V127" s="107"/>
      <c r="W127" s="108"/>
      <c r="X127" s="108"/>
      <c r="Y127" s="108"/>
      <c r="Z127" s="107"/>
      <c r="AA127" s="107"/>
      <c r="AB127" s="108"/>
    </row>
    <row r="128" spans="1:28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3"/>
      <c r="N128" s="111"/>
      <c r="O128" s="111"/>
      <c r="P128" s="33"/>
      <c r="Q128" s="111"/>
      <c r="R128" s="33"/>
      <c r="S128" s="77"/>
      <c r="T128" s="107"/>
      <c r="U128" s="107"/>
      <c r="V128" s="107"/>
      <c r="W128" s="108"/>
      <c r="X128" s="108"/>
      <c r="Y128" s="108"/>
      <c r="Z128" s="107"/>
      <c r="AA128" s="107"/>
      <c r="AB128" s="108"/>
    </row>
    <row r="129" spans="1:28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3"/>
      <c r="N129" s="111"/>
      <c r="O129" s="111"/>
      <c r="P129" s="33"/>
      <c r="Q129" s="111"/>
      <c r="R129" s="33"/>
      <c r="S129" s="77"/>
      <c r="T129" s="107"/>
      <c r="U129" s="107"/>
      <c r="V129" s="107"/>
      <c r="W129" s="108"/>
      <c r="X129" s="108"/>
      <c r="Y129" s="108"/>
      <c r="Z129" s="107"/>
      <c r="AA129" s="107"/>
      <c r="AB129" s="108"/>
    </row>
    <row r="130" spans="1:28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3"/>
      <c r="N130" s="111"/>
      <c r="O130" s="111"/>
      <c r="P130" s="33"/>
      <c r="Q130" s="111"/>
      <c r="R130" s="33"/>
      <c r="S130" s="77"/>
      <c r="T130" s="107"/>
      <c r="U130" s="107"/>
      <c r="V130" s="107"/>
      <c r="W130" s="108"/>
      <c r="X130" s="108"/>
      <c r="Y130" s="108"/>
      <c r="Z130" s="107"/>
      <c r="AA130" s="107"/>
      <c r="AB130" s="108"/>
    </row>
    <row r="131" spans="1:28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3"/>
      <c r="N131" s="111"/>
      <c r="O131" s="111"/>
      <c r="P131" s="33"/>
      <c r="Q131" s="111"/>
      <c r="R131" s="33"/>
      <c r="S131" s="77"/>
      <c r="T131" s="107"/>
      <c r="U131" s="107"/>
      <c r="V131" s="107"/>
      <c r="W131" s="108"/>
      <c r="X131" s="108"/>
      <c r="Y131" s="108"/>
      <c r="Z131" s="107"/>
      <c r="AA131" s="107"/>
      <c r="AB131" s="108"/>
    </row>
    <row r="132" spans="1:28" x14ac:dyDescent="0.25">
      <c r="A132" s="112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3"/>
      <c r="N132" s="77"/>
      <c r="O132" s="77"/>
      <c r="P132" s="33"/>
      <c r="Q132" s="77"/>
      <c r="R132" s="33"/>
      <c r="S132" s="77"/>
      <c r="T132" s="107"/>
      <c r="U132" s="107"/>
      <c r="V132" s="107"/>
      <c r="W132" s="108"/>
      <c r="X132" s="108"/>
      <c r="Y132" s="108"/>
      <c r="Z132" s="107"/>
      <c r="AA132" s="107"/>
      <c r="AB132" s="108"/>
    </row>
    <row r="133" spans="1:28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3"/>
      <c r="N133" s="111"/>
      <c r="O133" s="111"/>
      <c r="P133" s="33"/>
      <c r="Q133" s="111"/>
      <c r="R133" s="33"/>
      <c r="S133" s="77"/>
      <c r="T133" s="107"/>
      <c r="U133" s="107"/>
      <c r="V133" s="107"/>
      <c r="W133" s="108"/>
      <c r="X133" s="108"/>
      <c r="Y133" s="108"/>
      <c r="Z133" s="107"/>
      <c r="AA133" s="107"/>
      <c r="AB133" s="108"/>
    </row>
    <row r="134" spans="1:28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3"/>
      <c r="N134" s="77"/>
      <c r="O134" s="77"/>
      <c r="P134" s="33"/>
      <c r="Q134" s="77"/>
      <c r="R134" s="33"/>
      <c r="S134" s="77"/>
      <c r="T134" s="107"/>
      <c r="U134" s="107"/>
      <c r="V134" s="107"/>
      <c r="W134" s="108"/>
      <c r="X134" s="108"/>
      <c r="Y134" s="108"/>
      <c r="Z134" s="107"/>
      <c r="AA134" s="107"/>
      <c r="AB134" s="108"/>
    </row>
    <row r="135" spans="1:28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3"/>
      <c r="N135" s="77"/>
      <c r="O135" s="77"/>
      <c r="P135" s="33"/>
      <c r="Q135" s="77"/>
      <c r="R135" s="33"/>
      <c r="S135" s="77"/>
      <c r="T135" s="107"/>
      <c r="U135" s="107"/>
      <c r="V135" s="107"/>
      <c r="W135" s="108"/>
      <c r="X135" s="108"/>
      <c r="Y135" s="108"/>
      <c r="Z135" s="107"/>
      <c r="AA135" s="107"/>
      <c r="AB135" s="108"/>
    </row>
    <row r="136" spans="1:28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3"/>
      <c r="N136" s="111"/>
      <c r="O136" s="111"/>
      <c r="P136" s="33"/>
      <c r="Q136" s="111"/>
      <c r="R136" s="33"/>
      <c r="S136" s="77"/>
      <c r="T136" s="107"/>
      <c r="U136" s="107"/>
      <c r="V136" s="107"/>
      <c r="W136" s="108"/>
      <c r="X136" s="108"/>
      <c r="Y136" s="108"/>
      <c r="Z136" s="107"/>
      <c r="AA136" s="107"/>
      <c r="AB136" s="108"/>
    </row>
    <row r="137" spans="1:28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3"/>
      <c r="N137" s="111"/>
      <c r="O137" s="111"/>
      <c r="P137" s="33"/>
      <c r="Q137" s="111"/>
      <c r="R137" s="33"/>
      <c r="S137" s="77"/>
      <c r="T137" s="107"/>
      <c r="U137" s="107"/>
      <c r="V137" s="107"/>
      <c r="W137" s="108"/>
      <c r="X137" s="108"/>
      <c r="Y137" s="108"/>
      <c r="Z137" s="107"/>
      <c r="AA137" s="107"/>
      <c r="AB137" s="108"/>
    </row>
    <row r="138" spans="1:28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3"/>
      <c r="N138" s="109"/>
      <c r="O138" s="109"/>
      <c r="P138" s="33"/>
      <c r="Q138" s="109"/>
      <c r="R138" s="33"/>
      <c r="S138" s="109"/>
      <c r="T138" s="107"/>
      <c r="U138" s="107"/>
      <c r="V138" s="107"/>
      <c r="W138" s="108"/>
      <c r="X138" s="108"/>
      <c r="Y138" s="108"/>
      <c r="Z138" s="107"/>
      <c r="AA138" s="107"/>
      <c r="AB138" s="108"/>
    </row>
    <row r="139" spans="1:28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3"/>
      <c r="N139" s="111"/>
      <c r="O139" s="111"/>
      <c r="P139" s="33"/>
      <c r="Q139" s="111"/>
      <c r="R139" s="33"/>
      <c r="S139" s="77"/>
      <c r="T139" s="107"/>
      <c r="U139" s="107"/>
      <c r="V139" s="107"/>
      <c r="W139" s="108"/>
      <c r="X139" s="108"/>
      <c r="Y139" s="108"/>
      <c r="Z139" s="107"/>
      <c r="AA139" s="107"/>
      <c r="AB139" s="108"/>
    </row>
    <row r="140" spans="1:28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3"/>
      <c r="N140" s="111"/>
      <c r="O140" s="111"/>
      <c r="P140" s="33"/>
      <c r="Q140" s="111"/>
      <c r="R140" s="33"/>
      <c r="S140" s="77"/>
      <c r="T140" s="107"/>
      <c r="U140" s="107"/>
      <c r="V140" s="107"/>
      <c r="W140" s="108"/>
      <c r="X140" s="108"/>
      <c r="Y140" s="108"/>
      <c r="Z140" s="107"/>
      <c r="AA140" s="107"/>
      <c r="AB140" s="108"/>
    </row>
    <row r="141" spans="1:28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3"/>
      <c r="N141" s="109"/>
      <c r="O141" s="109"/>
      <c r="P141" s="33"/>
      <c r="Q141" s="109"/>
      <c r="R141" s="33"/>
      <c r="S141" s="109"/>
      <c r="T141" s="107"/>
      <c r="U141" s="107"/>
      <c r="V141" s="107"/>
      <c r="W141" s="108"/>
      <c r="X141" s="108"/>
      <c r="Y141" s="108"/>
      <c r="Z141" s="107"/>
      <c r="AA141" s="107"/>
      <c r="AB141" s="108"/>
    </row>
    <row r="142" spans="1:28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3"/>
      <c r="N142" s="31"/>
      <c r="O142" s="31"/>
      <c r="P142" s="33"/>
      <c r="Q142" s="31"/>
      <c r="R142" s="33"/>
      <c r="S142" s="31"/>
      <c r="T142" s="107"/>
      <c r="U142" s="107"/>
      <c r="V142" s="107"/>
      <c r="W142" s="108"/>
      <c r="X142" s="108"/>
      <c r="Y142" s="108"/>
      <c r="Z142" s="107"/>
      <c r="AA142" s="107"/>
      <c r="AB142" s="108"/>
    </row>
    <row r="143" spans="1:28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3"/>
      <c r="N143" s="109"/>
      <c r="O143" s="109"/>
      <c r="P143" s="33"/>
      <c r="Q143" s="109"/>
      <c r="R143" s="33"/>
      <c r="S143" s="109"/>
      <c r="T143" s="107"/>
      <c r="U143" s="107"/>
      <c r="V143" s="107"/>
      <c r="W143" s="108"/>
      <c r="X143" s="108"/>
      <c r="Y143" s="108"/>
      <c r="Z143" s="107"/>
      <c r="AA143" s="107"/>
      <c r="AB143" s="108"/>
    </row>
    <row r="144" spans="1:28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3"/>
      <c r="N144" s="77"/>
      <c r="O144" s="77"/>
      <c r="P144" s="33"/>
      <c r="Q144" s="77"/>
      <c r="R144" s="33"/>
      <c r="S144" s="77"/>
      <c r="T144" s="107"/>
      <c r="U144" s="107"/>
      <c r="V144" s="107"/>
      <c r="W144" s="108"/>
      <c r="X144" s="108"/>
      <c r="Y144" s="108"/>
      <c r="Z144" s="107"/>
      <c r="AA144" s="107"/>
      <c r="AB144" s="108"/>
    </row>
    <row r="145" spans="2:28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3"/>
      <c r="N145" s="77"/>
      <c r="O145" s="77"/>
      <c r="P145" s="33"/>
      <c r="Q145" s="77"/>
      <c r="R145" s="33"/>
      <c r="S145" s="77"/>
      <c r="T145" s="107"/>
      <c r="U145" s="107"/>
      <c r="V145" s="107"/>
      <c r="W145" s="108"/>
      <c r="X145" s="108"/>
      <c r="Y145" s="108"/>
      <c r="Z145" s="107"/>
      <c r="AA145" s="107"/>
      <c r="AB145" s="108"/>
    </row>
    <row r="146" spans="2:28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3"/>
      <c r="N146" s="109"/>
      <c r="O146" s="109"/>
      <c r="P146" s="33"/>
      <c r="Q146" s="109"/>
      <c r="R146" s="33"/>
      <c r="S146" s="109"/>
      <c r="T146" s="107"/>
      <c r="U146" s="107"/>
      <c r="V146" s="107"/>
      <c r="W146" s="108"/>
      <c r="X146" s="108"/>
      <c r="Y146" s="108"/>
      <c r="Z146" s="107"/>
      <c r="AA146" s="107"/>
      <c r="AB146" s="108"/>
    </row>
    <row r="147" spans="2:28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3"/>
      <c r="N147" s="77"/>
      <c r="O147" s="77"/>
      <c r="P147" s="33"/>
      <c r="Q147" s="77"/>
      <c r="R147" s="33"/>
      <c r="S147" s="77"/>
      <c r="T147" s="107"/>
      <c r="U147" s="107"/>
      <c r="V147" s="107"/>
      <c r="W147" s="108"/>
      <c r="X147" s="108"/>
      <c r="Y147" s="108"/>
      <c r="Z147" s="107"/>
      <c r="AA147" s="107"/>
      <c r="AB147" s="108"/>
    </row>
    <row r="148" spans="2:28" x14ac:dyDescent="0.25">
      <c r="B148" s="31"/>
      <c r="C148" s="31"/>
      <c r="D148" s="109"/>
      <c r="E148" s="31"/>
      <c r="F148" s="31"/>
      <c r="G148" s="109"/>
      <c r="H148" s="31"/>
      <c r="I148" s="31"/>
      <c r="J148" s="109"/>
      <c r="K148" s="31"/>
      <c r="L148" s="31"/>
      <c r="M148" s="33"/>
      <c r="N148" s="77"/>
      <c r="O148" s="77"/>
      <c r="P148" s="33"/>
      <c r="Q148" s="77"/>
      <c r="R148" s="33"/>
      <c r="S148" s="77"/>
      <c r="T148" s="107"/>
      <c r="U148" s="107"/>
      <c r="V148" s="107"/>
      <c r="W148" s="108"/>
      <c r="X148" s="108"/>
      <c r="Y148" s="108"/>
      <c r="Z148" s="107"/>
      <c r="AA148" s="107"/>
      <c r="AB148" s="108"/>
    </row>
    <row r="149" spans="2:28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3"/>
      <c r="N149" s="77"/>
      <c r="O149" s="77"/>
      <c r="P149" s="33"/>
      <c r="Q149" s="77"/>
      <c r="R149" s="33"/>
      <c r="S149" s="77"/>
      <c r="T149" s="107"/>
      <c r="U149" s="107"/>
      <c r="V149" s="107"/>
      <c r="W149" s="108"/>
      <c r="X149" s="108"/>
      <c r="Y149" s="108"/>
      <c r="Z149" s="107"/>
      <c r="AA149" s="107"/>
      <c r="AB149" s="108"/>
    </row>
    <row r="150" spans="2:28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3"/>
      <c r="N150" s="77"/>
      <c r="O150" s="77"/>
      <c r="P150" s="33"/>
      <c r="Q150" s="77"/>
      <c r="R150" s="33"/>
      <c r="S150" s="77"/>
      <c r="T150" s="107"/>
      <c r="U150" s="107"/>
      <c r="V150" s="107"/>
      <c r="W150" s="108"/>
      <c r="X150" s="108"/>
      <c r="Y150" s="108"/>
      <c r="Z150" s="107"/>
      <c r="AA150" s="107"/>
      <c r="AB150" s="108"/>
    </row>
    <row r="151" spans="2:28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3"/>
      <c r="N151" s="77"/>
      <c r="O151" s="77"/>
      <c r="P151" s="33"/>
      <c r="Q151" s="77"/>
      <c r="R151" s="33"/>
      <c r="S151" s="77"/>
      <c r="T151" s="107"/>
      <c r="U151" s="107"/>
      <c r="V151" s="107"/>
      <c r="W151" s="108"/>
      <c r="X151" s="108"/>
      <c r="Y151" s="108"/>
      <c r="Z151" s="107"/>
      <c r="AA151" s="107"/>
      <c r="AB151" s="108"/>
    </row>
    <row r="152" spans="2:28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3"/>
      <c r="N152" s="109"/>
      <c r="O152" s="109"/>
      <c r="P152" s="33"/>
      <c r="Q152" s="109"/>
      <c r="R152" s="33"/>
      <c r="S152" s="109"/>
      <c r="T152" s="107"/>
      <c r="U152" s="107"/>
      <c r="V152" s="107"/>
      <c r="W152" s="108"/>
      <c r="X152" s="108"/>
      <c r="Y152" s="108"/>
      <c r="Z152" s="107"/>
      <c r="AA152" s="107"/>
      <c r="AB152" s="108"/>
    </row>
    <row r="153" spans="2:28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3"/>
      <c r="N153" s="77"/>
      <c r="O153" s="77"/>
      <c r="P153" s="33"/>
      <c r="Q153" s="77"/>
      <c r="R153" s="33"/>
      <c r="S153" s="77"/>
      <c r="T153" s="107"/>
      <c r="U153" s="107"/>
      <c r="V153" s="107"/>
      <c r="W153" s="108"/>
      <c r="X153" s="108"/>
      <c r="Y153" s="108"/>
      <c r="Z153" s="107"/>
      <c r="AA153" s="107"/>
      <c r="AB153" s="108"/>
    </row>
    <row r="154" spans="2:28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3"/>
      <c r="N154" s="109"/>
      <c r="O154" s="109"/>
      <c r="P154" s="33"/>
      <c r="Q154" s="109"/>
      <c r="R154" s="33"/>
      <c r="S154" s="109"/>
      <c r="T154" s="107"/>
      <c r="U154" s="107"/>
      <c r="V154" s="107"/>
      <c r="W154" s="108"/>
      <c r="X154" s="108"/>
      <c r="Y154" s="108"/>
      <c r="Z154" s="107"/>
      <c r="AA154" s="107"/>
      <c r="AB154" s="108"/>
    </row>
    <row r="155" spans="2:28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3"/>
      <c r="N155" s="77"/>
      <c r="O155" s="77"/>
      <c r="P155" s="33"/>
      <c r="Q155" s="77"/>
      <c r="R155" s="33"/>
      <c r="S155" s="77"/>
      <c r="T155" s="107"/>
      <c r="U155" s="107"/>
      <c r="V155" s="107"/>
      <c r="W155" s="108"/>
      <c r="X155" s="108"/>
      <c r="Y155" s="108"/>
      <c r="Z155" s="107"/>
      <c r="AA155" s="107"/>
      <c r="AB155" s="108"/>
    </row>
    <row r="156" spans="2:28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3"/>
      <c r="N156" s="77"/>
      <c r="O156" s="77"/>
      <c r="P156" s="33"/>
      <c r="Q156" s="77"/>
      <c r="R156" s="33"/>
      <c r="S156" s="77"/>
      <c r="T156" s="107"/>
      <c r="U156" s="107"/>
      <c r="V156" s="107"/>
      <c r="W156" s="108"/>
      <c r="X156" s="108"/>
      <c r="Y156" s="108"/>
      <c r="Z156" s="107"/>
      <c r="AA156" s="107"/>
      <c r="AB156" s="108"/>
    </row>
    <row r="157" spans="2:28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3"/>
      <c r="N157" s="77"/>
      <c r="O157" s="77"/>
      <c r="P157" s="33"/>
      <c r="Q157" s="77"/>
      <c r="R157" s="33"/>
      <c r="S157" s="77"/>
      <c r="T157" s="107"/>
      <c r="U157" s="107"/>
      <c r="V157" s="107"/>
      <c r="W157" s="108"/>
      <c r="X157" s="108"/>
      <c r="Y157" s="108"/>
      <c r="Z157" s="107"/>
      <c r="AA157" s="107"/>
      <c r="AB157" s="108"/>
    </row>
    <row r="158" spans="2:28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3"/>
      <c r="N158" s="77"/>
      <c r="O158" s="77"/>
      <c r="P158" s="33"/>
      <c r="Q158" s="77"/>
      <c r="R158" s="33"/>
      <c r="S158" s="77"/>
      <c r="T158" s="107"/>
      <c r="U158" s="107"/>
      <c r="V158" s="107"/>
      <c r="W158" s="108"/>
      <c r="X158" s="108"/>
      <c r="Y158" s="108"/>
      <c r="Z158" s="107"/>
      <c r="AA158" s="107"/>
      <c r="AB158" s="108"/>
    </row>
    <row r="159" spans="2:28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3"/>
      <c r="N159" s="77"/>
      <c r="O159" s="77"/>
      <c r="P159" s="33"/>
      <c r="Q159" s="77"/>
      <c r="R159" s="33"/>
      <c r="S159" s="77"/>
      <c r="T159" s="107"/>
      <c r="U159" s="107"/>
      <c r="V159" s="107"/>
      <c r="W159" s="108"/>
      <c r="X159" s="108"/>
      <c r="Y159" s="108"/>
      <c r="Z159" s="107"/>
      <c r="AA159" s="107"/>
      <c r="AB159" s="108"/>
    </row>
    <row r="160" spans="2:28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3"/>
      <c r="N160" s="77"/>
      <c r="O160" s="77"/>
      <c r="P160" s="33"/>
      <c r="Q160" s="77"/>
      <c r="R160" s="33"/>
      <c r="S160" s="77"/>
      <c r="T160" s="107"/>
      <c r="U160" s="107"/>
      <c r="V160" s="107"/>
      <c r="W160" s="108"/>
      <c r="X160" s="108"/>
      <c r="Y160" s="108"/>
      <c r="Z160" s="107"/>
      <c r="AA160" s="107"/>
      <c r="AB160" s="108"/>
    </row>
    <row r="161" spans="2:28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3"/>
      <c r="N161" s="77"/>
      <c r="O161" s="77"/>
      <c r="P161" s="33"/>
      <c r="Q161" s="77"/>
      <c r="R161" s="33"/>
      <c r="S161" s="77"/>
      <c r="T161" s="107"/>
      <c r="U161" s="107"/>
      <c r="V161" s="107"/>
      <c r="W161" s="108"/>
      <c r="X161" s="108"/>
      <c r="Y161" s="108"/>
      <c r="Z161" s="107"/>
      <c r="AA161" s="107"/>
      <c r="AB161" s="108"/>
    </row>
    <row r="162" spans="2:28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3"/>
      <c r="N162" s="77"/>
      <c r="O162" s="77"/>
      <c r="P162" s="33"/>
      <c r="Q162" s="77"/>
      <c r="R162" s="33"/>
      <c r="S162" s="77"/>
      <c r="T162" s="107"/>
      <c r="U162" s="107"/>
      <c r="V162" s="107"/>
      <c r="W162" s="108"/>
      <c r="X162" s="108"/>
      <c r="Y162" s="108"/>
      <c r="Z162" s="107"/>
      <c r="AA162" s="107"/>
      <c r="AB162" s="108"/>
    </row>
    <row r="163" spans="2:28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3"/>
      <c r="N163" s="77"/>
      <c r="O163" s="77"/>
      <c r="P163" s="33"/>
      <c r="Q163" s="77"/>
      <c r="R163" s="33"/>
      <c r="S163" s="77"/>
      <c r="T163" s="107"/>
      <c r="U163" s="107"/>
      <c r="V163" s="107"/>
      <c r="W163" s="108"/>
      <c r="X163" s="108"/>
      <c r="Y163" s="108"/>
      <c r="Z163" s="107"/>
      <c r="AA163" s="107"/>
      <c r="AB163" s="108"/>
    </row>
    <row r="164" spans="2:28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3"/>
      <c r="N164" s="77"/>
      <c r="O164" s="77"/>
      <c r="P164" s="33"/>
      <c r="Q164" s="77"/>
      <c r="R164" s="33"/>
      <c r="S164" s="77"/>
      <c r="T164" s="107"/>
      <c r="U164" s="107"/>
      <c r="V164" s="107"/>
      <c r="W164" s="108"/>
      <c r="X164" s="108"/>
      <c r="Y164" s="108"/>
      <c r="Z164" s="107"/>
      <c r="AA164" s="107"/>
      <c r="AB164" s="108"/>
    </row>
    <row r="165" spans="2:28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3"/>
      <c r="N165" s="77"/>
      <c r="O165" s="77"/>
      <c r="P165" s="33"/>
      <c r="Q165" s="77"/>
      <c r="R165" s="33"/>
      <c r="S165" s="77"/>
      <c r="T165" s="107"/>
      <c r="U165" s="107"/>
      <c r="V165" s="107"/>
      <c r="W165" s="108"/>
      <c r="X165" s="108"/>
      <c r="Y165" s="108"/>
      <c r="Z165" s="107"/>
      <c r="AA165" s="107"/>
      <c r="AB165" s="108"/>
    </row>
    <row r="166" spans="2:28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3"/>
      <c r="N166" s="77"/>
      <c r="O166" s="77"/>
      <c r="P166" s="33"/>
      <c r="Q166" s="77"/>
      <c r="R166" s="33"/>
      <c r="S166" s="77"/>
      <c r="T166" s="107"/>
      <c r="U166" s="107"/>
      <c r="V166" s="107"/>
      <c r="W166" s="108"/>
      <c r="X166" s="108"/>
      <c r="Y166" s="108"/>
      <c r="Z166" s="107"/>
      <c r="AA166" s="107"/>
      <c r="AB166" s="108"/>
    </row>
    <row r="167" spans="2:28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3"/>
      <c r="N167" s="77"/>
      <c r="O167" s="77"/>
      <c r="P167" s="33"/>
      <c r="Q167" s="77"/>
      <c r="R167" s="33"/>
      <c r="S167" s="77"/>
      <c r="T167" s="107"/>
      <c r="U167" s="107"/>
      <c r="V167" s="107"/>
      <c r="W167" s="108"/>
      <c r="X167" s="108"/>
      <c r="Y167" s="108"/>
      <c r="Z167" s="107"/>
      <c r="AA167" s="107"/>
      <c r="AB167" s="108"/>
    </row>
    <row r="168" spans="2:28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3"/>
      <c r="N168" s="77"/>
      <c r="O168" s="77"/>
      <c r="P168" s="33"/>
      <c r="Q168" s="77"/>
      <c r="R168" s="33"/>
      <c r="S168" s="77"/>
      <c r="T168" s="107"/>
      <c r="U168" s="107"/>
      <c r="V168" s="107"/>
      <c r="W168" s="108"/>
      <c r="X168" s="108"/>
      <c r="Y168" s="108"/>
      <c r="Z168" s="107"/>
      <c r="AA168" s="107"/>
      <c r="AB168" s="108"/>
    </row>
    <row r="169" spans="2:28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3"/>
      <c r="N169" s="77"/>
      <c r="O169" s="77"/>
      <c r="P169" s="33"/>
      <c r="Q169" s="77"/>
      <c r="R169" s="33"/>
      <c r="S169" s="77"/>
      <c r="T169" s="107"/>
      <c r="U169" s="107"/>
      <c r="V169" s="107"/>
      <c r="W169" s="108"/>
      <c r="X169" s="108"/>
      <c r="Y169" s="108"/>
      <c r="Z169" s="107"/>
      <c r="AA169" s="107"/>
      <c r="AB169" s="108"/>
    </row>
    <row r="170" spans="2:28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3"/>
      <c r="N170" s="77"/>
      <c r="O170" s="77"/>
      <c r="P170" s="33"/>
      <c r="Q170" s="77"/>
      <c r="R170" s="33"/>
      <c r="S170" s="77"/>
      <c r="T170" s="107"/>
      <c r="U170" s="107"/>
      <c r="V170" s="107"/>
      <c r="W170" s="108"/>
      <c r="X170" s="108"/>
      <c r="Y170" s="108"/>
      <c r="Z170" s="107"/>
      <c r="AA170" s="107"/>
      <c r="AB170" s="108"/>
    </row>
    <row r="171" spans="2:28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3"/>
      <c r="N171" s="109"/>
      <c r="O171" s="109"/>
      <c r="P171" s="33"/>
      <c r="Q171" s="109"/>
      <c r="R171" s="33"/>
      <c r="S171" s="109"/>
      <c r="T171" s="107"/>
      <c r="U171" s="107"/>
      <c r="V171" s="107"/>
      <c r="W171" s="108"/>
      <c r="X171" s="108"/>
      <c r="Y171" s="108"/>
      <c r="Z171" s="107"/>
      <c r="AA171" s="107"/>
      <c r="AB171" s="108"/>
    </row>
    <row r="172" spans="2:28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3"/>
      <c r="N172" s="109"/>
      <c r="O172" s="109"/>
      <c r="P172" s="33"/>
      <c r="Q172" s="109"/>
      <c r="R172" s="33"/>
      <c r="S172" s="109"/>
      <c r="T172" s="107"/>
      <c r="U172" s="107"/>
      <c r="V172" s="107"/>
      <c r="W172" s="108"/>
      <c r="X172" s="108"/>
      <c r="Y172" s="108"/>
      <c r="Z172" s="107"/>
      <c r="AA172" s="107"/>
      <c r="AB172" s="108"/>
    </row>
    <row r="173" spans="2:28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3"/>
      <c r="N173" s="77"/>
      <c r="O173" s="77"/>
      <c r="P173" s="33"/>
      <c r="Q173" s="77"/>
      <c r="R173" s="33"/>
      <c r="S173" s="77"/>
      <c r="T173" s="107"/>
      <c r="U173" s="107"/>
      <c r="V173" s="107"/>
      <c r="W173" s="108"/>
      <c r="X173" s="108"/>
      <c r="Y173" s="108"/>
      <c r="Z173" s="107"/>
      <c r="AA173" s="107"/>
      <c r="AB173" s="108"/>
    </row>
    <row r="174" spans="2:28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3"/>
      <c r="N174" s="77"/>
      <c r="O174" s="77"/>
      <c r="P174" s="33"/>
      <c r="Q174" s="77"/>
      <c r="R174" s="33"/>
      <c r="S174" s="77"/>
      <c r="T174" s="107"/>
      <c r="U174" s="107"/>
      <c r="V174" s="107"/>
      <c r="W174" s="108"/>
      <c r="X174" s="108"/>
      <c r="Y174" s="108"/>
      <c r="Z174" s="107"/>
      <c r="AA174" s="107"/>
      <c r="AB174" s="108"/>
    </row>
    <row r="175" spans="2:28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3"/>
      <c r="N175" s="109"/>
      <c r="O175" s="109"/>
      <c r="P175" s="33"/>
      <c r="Q175" s="109"/>
      <c r="R175" s="33"/>
      <c r="S175" s="109"/>
      <c r="T175" s="107"/>
      <c r="U175" s="107"/>
      <c r="V175" s="107"/>
      <c r="W175" s="108"/>
      <c r="X175" s="108"/>
      <c r="Y175" s="108"/>
      <c r="Z175" s="107"/>
      <c r="AA175" s="107"/>
      <c r="AB175" s="108"/>
    </row>
    <row r="176" spans="2:28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3"/>
      <c r="N176" s="77"/>
      <c r="O176" s="77"/>
      <c r="P176" s="33"/>
      <c r="Q176" s="77"/>
      <c r="R176" s="33"/>
      <c r="S176" s="77"/>
      <c r="T176" s="107"/>
      <c r="U176" s="107"/>
      <c r="V176" s="107"/>
      <c r="W176" s="108"/>
      <c r="X176" s="108"/>
      <c r="Y176" s="108"/>
      <c r="Z176" s="107"/>
      <c r="AA176" s="107"/>
      <c r="AB176" s="108"/>
    </row>
    <row r="177" spans="1:28" x14ac:dyDescent="0.25">
      <c r="B177" s="31"/>
      <c r="C177" s="31"/>
      <c r="D177" s="109"/>
      <c r="E177" s="31"/>
      <c r="F177" s="31"/>
      <c r="G177" s="109"/>
      <c r="H177" s="31"/>
      <c r="I177" s="31"/>
      <c r="J177" s="109"/>
      <c r="K177" s="31"/>
      <c r="L177" s="31"/>
      <c r="M177" s="33"/>
      <c r="N177" s="77"/>
      <c r="O177" s="77"/>
      <c r="P177" s="33"/>
      <c r="Q177" s="77"/>
      <c r="R177" s="33"/>
      <c r="S177" s="77"/>
      <c r="T177" s="107"/>
      <c r="U177" s="107"/>
      <c r="V177" s="107"/>
      <c r="W177" s="108"/>
      <c r="X177" s="108"/>
      <c r="Y177" s="108"/>
      <c r="Z177" s="107"/>
      <c r="AA177" s="107"/>
      <c r="AB177" s="108"/>
    </row>
    <row r="178" spans="1:28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3"/>
      <c r="N178" s="77"/>
      <c r="O178" s="77"/>
      <c r="P178" s="33"/>
      <c r="Q178" s="77"/>
      <c r="R178" s="33"/>
      <c r="S178" s="77"/>
      <c r="T178" s="107"/>
      <c r="U178" s="107"/>
      <c r="V178" s="107"/>
      <c r="W178" s="108"/>
      <c r="X178" s="108"/>
      <c r="Y178" s="108"/>
      <c r="Z178" s="107"/>
      <c r="AA178" s="107"/>
      <c r="AB178" s="108"/>
    </row>
    <row r="179" spans="1:28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3"/>
      <c r="N179" s="77"/>
      <c r="O179" s="77"/>
      <c r="P179" s="33"/>
      <c r="Q179" s="77"/>
      <c r="R179" s="33"/>
      <c r="S179" s="77"/>
      <c r="T179" s="107"/>
      <c r="U179" s="107"/>
      <c r="V179" s="107"/>
      <c r="W179" s="108"/>
      <c r="X179" s="108"/>
      <c r="Y179" s="108"/>
      <c r="Z179" s="107"/>
      <c r="AA179" s="107"/>
      <c r="AB179" s="108"/>
    </row>
    <row r="180" spans="1:28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3"/>
      <c r="N180" s="77"/>
      <c r="O180" s="77"/>
      <c r="P180" s="33"/>
      <c r="Q180" s="77"/>
      <c r="R180" s="33"/>
      <c r="S180" s="77"/>
      <c r="T180" s="107"/>
      <c r="U180" s="107"/>
      <c r="V180" s="107"/>
      <c r="W180" s="108"/>
      <c r="X180" s="108"/>
      <c r="Y180" s="108"/>
      <c r="Z180" s="107"/>
      <c r="AA180" s="107"/>
      <c r="AB180" s="108"/>
    </row>
    <row r="181" spans="1:28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3"/>
      <c r="N181" s="77"/>
      <c r="O181" s="77"/>
      <c r="P181" s="33"/>
      <c r="Q181" s="77"/>
      <c r="R181" s="33"/>
      <c r="S181" s="77"/>
      <c r="T181" s="107"/>
      <c r="U181" s="107"/>
      <c r="V181" s="107"/>
      <c r="W181" s="108"/>
      <c r="X181" s="108"/>
      <c r="Y181" s="108"/>
      <c r="Z181" s="107"/>
      <c r="AA181" s="107"/>
      <c r="AB181" s="108"/>
    </row>
    <row r="182" spans="1:28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3"/>
      <c r="N182" s="77"/>
      <c r="O182" s="77"/>
      <c r="P182" s="33"/>
      <c r="Q182" s="77"/>
      <c r="R182" s="33"/>
      <c r="S182" s="77"/>
      <c r="T182" s="107"/>
      <c r="U182" s="107"/>
      <c r="V182" s="107"/>
      <c r="W182" s="108"/>
      <c r="X182" s="108"/>
      <c r="Y182" s="108"/>
      <c r="Z182" s="107"/>
      <c r="AA182" s="107"/>
      <c r="AB182" s="108"/>
    </row>
    <row r="183" spans="1:28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3"/>
      <c r="N183" s="77"/>
      <c r="O183" s="77"/>
      <c r="P183" s="33"/>
      <c r="Q183" s="77"/>
      <c r="R183" s="33"/>
      <c r="S183" s="77"/>
      <c r="T183" s="75"/>
      <c r="U183" s="75"/>
      <c r="V183" s="75"/>
      <c r="W183" s="77"/>
      <c r="X183" s="77"/>
      <c r="Y183" s="77"/>
      <c r="Z183" s="33"/>
      <c r="AA183" s="33"/>
      <c r="AB183" s="77"/>
    </row>
    <row r="184" spans="1:28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2"/>
      <c r="N184" s="32"/>
      <c r="O184" s="32"/>
      <c r="P184" s="33"/>
      <c r="Q184" s="32"/>
      <c r="R184" s="33"/>
      <c r="S184" s="31"/>
      <c r="T184" s="34"/>
      <c r="U184" s="34"/>
      <c r="V184" s="33"/>
      <c r="W184" s="31"/>
      <c r="X184" s="31"/>
      <c r="Y184" s="32"/>
      <c r="Z184" s="33"/>
      <c r="AA184" s="33"/>
      <c r="AB184" s="35"/>
    </row>
    <row r="185" spans="1:28" x14ac:dyDescent="0.25">
      <c r="S185" s="113"/>
    </row>
    <row r="186" spans="1:28" x14ac:dyDescent="0.25">
      <c r="A186" s="116"/>
      <c r="S186" s="113"/>
    </row>
    <row r="187" spans="1:28" x14ac:dyDescent="0.25">
      <c r="S187" s="113"/>
    </row>
    <row r="188" spans="1:28" x14ac:dyDescent="0.25">
      <c r="B188" s="113"/>
      <c r="C188" s="105"/>
      <c r="D188" s="106"/>
      <c r="E188" s="117"/>
      <c r="F188" s="105"/>
      <c r="G188" s="105"/>
      <c r="S188" s="113"/>
    </row>
    <row r="189" spans="1:28" x14ac:dyDescent="0.25">
      <c r="B189" s="105"/>
      <c r="C189" s="105"/>
      <c r="D189" s="106"/>
      <c r="E189" s="117"/>
      <c r="F189" s="105"/>
      <c r="G189" s="105"/>
    </row>
    <row r="190" spans="1:28" x14ac:dyDescent="0.25">
      <c r="B190" s="113"/>
      <c r="C190" s="105"/>
      <c r="D190" s="106"/>
      <c r="E190" s="117"/>
      <c r="F190" s="105"/>
      <c r="G190" s="105"/>
    </row>
  </sheetData>
  <sortState ref="A2:AC177">
    <sortCondition ref="A2:A17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Costdrivere 2013-2016</vt:lpstr>
      <vt:lpstr>Potentialer og krav 2013-2016</vt:lpstr>
      <vt:lpstr>Ark1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 (KFST)</dc:creator>
  <cp:lastModifiedBy>Lasse Trøjborg Krogh</cp:lastModifiedBy>
  <dcterms:created xsi:type="dcterms:W3CDTF">2013-08-16T11:27:35Z</dcterms:created>
  <dcterms:modified xsi:type="dcterms:W3CDTF">2013-10-15T14:30:15Z</dcterms:modified>
</cp:coreProperties>
</file>